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уп йиллик иаълумотлар\"/>
    </mc:Choice>
  </mc:AlternateContent>
  <xr:revisionPtr revIDLastSave="0" documentId="13_ncr:20001_{42A3954E-313D-479E-8EE3-DDBC477E5553}" xr6:coauthVersionLast="47" xr6:coauthVersionMax="47" xr10:uidLastSave="{00000000-0000-0000-0000-000000000000}"/>
  <bookViews>
    <workbookView xWindow="-120" yWindow="-120" windowWidth="29040" windowHeight="15840" tabRatio="831" activeTab="15" xr2:uid="{00000000-000D-0000-FFFF-FFFF00000000}"/>
  </bookViews>
  <sheets>
    <sheet name="2010" sheetId="9" r:id="rId1"/>
    <sheet name="2011" sheetId="11" r:id="rId2"/>
    <sheet name="2012" sheetId="10" r:id="rId3"/>
    <sheet name="2013" sheetId="1" r:id="rId4"/>
    <sheet name="2014" sheetId="4" r:id="rId5"/>
    <sheet name="2015" sheetId="5" r:id="rId6"/>
    <sheet name="2016" sheetId="2" r:id="rId7"/>
    <sheet name="2017" sheetId="17" r:id="rId8"/>
    <sheet name="2018" sheetId="21" r:id="rId9"/>
    <sheet name="2019" sheetId="22" r:id="rId10"/>
    <sheet name="2020" sheetId="18" r:id="rId11"/>
    <sheet name="2021 " sheetId="23" r:id="rId12"/>
    <sheet name="2022" sheetId="19" r:id="rId13"/>
    <sheet name="2023" sheetId="24" r:id="rId14"/>
    <sheet name="2024й" sheetId="20" r:id="rId15"/>
    <sheet name="01,08,2025 й " sheetId="25" r:id="rId16"/>
  </sheets>
  <definedNames>
    <definedName name="___________________na1">#REF!</definedName>
    <definedName name="___________________na2">#REF!</definedName>
    <definedName name="___________________na3">#REF!</definedName>
    <definedName name="___________________na5">#REF!</definedName>
    <definedName name="___________________na6">#REF!</definedName>
    <definedName name="___________________na7">#REF!</definedName>
    <definedName name="___________________na8">#REF!</definedName>
    <definedName name="__________________na1">#REF!</definedName>
    <definedName name="__________________na2">#REF!</definedName>
    <definedName name="__________________na3">#REF!</definedName>
    <definedName name="__________________na5">#REF!</definedName>
    <definedName name="__________________na6">#REF!</definedName>
    <definedName name="__________________na7">#REF!</definedName>
    <definedName name="__________________na8">#REF!</definedName>
    <definedName name="_________________na1" localSheetId="8">#REF!</definedName>
    <definedName name="_________________na1" localSheetId="9">#REF!</definedName>
    <definedName name="_________________na2" localSheetId="8">#REF!</definedName>
    <definedName name="_________________na2" localSheetId="9">#REF!</definedName>
    <definedName name="_________________na3" localSheetId="8">#REF!</definedName>
    <definedName name="_________________na3" localSheetId="9">#REF!</definedName>
    <definedName name="_________________na5" localSheetId="8">#REF!</definedName>
    <definedName name="_________________na5" localSheetId="9">#REF!</definedName>
    <definedName name="_________________na6" localSheetId="8">#REF!</definedName>
    <definedName name="_________________na6" localSheetId="9">#REF!</definedName>
    <definedName name="_________________na7" localSheetId="8">#REF!</definedName>
    <definedName name="_________________na7" localSheetId="9">#REF!</definedName>
    <definedName name="_________________na8" localSheetId="8">#REF!</definedName>
    <definedName name="_________________na8" localSheetId="9">#REF!</definedName>
    <definedName name="________________day3">#REF!</definedName>
    <definedName name="________________day4">#REF!</definedName>
    <definedName name="________________na1">#REF!</definedName>
    <definedName name="________________na2">#REF!</definedName>
    <definedName name="________________na3">#REF!</definedName>
    <definedName name="________________na5">#REF!</definedName>
    <definedName name="________________na6">#REF!</definedName>
    <definedName name="________________na7">#REF!</definedName>
    <definedName name="________________na8">#REF!</definedName>
    <definedName name="_______________day3">#REF!</definedName>
    <definedName name="_______________day4">#REF!</definedName>
    <definedName name="_______________na1" localSheetId="15">#REF!</definedName>
    <definedName name="_______________na1" localSheetId="14">#REF!</definedName>
    <definedName name="_______________na1">#REF!</definedName>
    <definedName name="_______________na2" localSheetId="15">#REF!</definedName>
    <definedName name="_______________na2" localSheetId="14">#REF!</definedName>
    <definedName name="_______________na2">#REF!</definedName>
    <definedName name="_______________na3" localSheetId="15">#REF!</definedName>
    <definedName name="_______________na3" localSheetId="14">#REF!</definedName>
    <definedName name="_______________na3">#REF!</definedName>
    <definedName name="_______________na5" localSheetId="15">#REF!</definedName>
    <definedName name="_______________na5" localSheetId="14">#REF!</definedName>
    <definedName name="_______________na5">#REF!</definedName>
    <definedName name="_______________na6" localSheetId="15">#REF!</definedName>
    <definedName name="_______________na6" localSheetId="14">#REF!</definedName>
    <definedName name="_______________na6">#REF!</definedName>
    <definedName name="_______________na7" localSheetId="15">#REF!</definedName>
    <definedName name="_______________na7" localSheetId="14">#REF!</definedName>
    <definedName name="_______________na7">#REF!</definedName>
    <definedName name="_______________na8" localSheetId="15">#REF!</definedName>
    <definedName name="_______________na8" localSheetId="14">#REF!</definedName>
    <definedName name="_______________na8">#REF!</definedName>
    <definedName name="______________day3">#REF!</definedName>
    <definedName name="______________day4">#REF!</definedName>
    <definedName name="______________na1" localSheetId="15">#REF!</definedName>
    <definedName name="______________na2" localSheetId="15">#REF!</definedName>
    <definedName name="______________na3" localSheetId="15">#REF!</definedName>
    <definedName name="______________na5" localSheetId="15">#REF!</definedName>
    <definedName name="______________na6" localSheetId="15">#REF!</definedName>
    <definedName name="______________na7" localSheetId="15">#REF!</definedName>
    <definedName name="______________na8" localSheetId="15">#REF!</definedName>
    <definedName name="_____________day3" localSheetId="14">#REF!</definedName>
    <definedName name="_____________day4" localSheetId="14">#REF!</definedName>
    <definedName name="_____________na1" localSheetId="12">#REF!</definedName>
    <definedName name="_____________na1" localSheetId="13">#REF!</definedName>
    <definedName name="_____________na2" localSheetId="12">#REF!</definedName>
    <definedName name="_____________na2" localSheetId="13">#REF!</definedName>
    <definedName name="_____________na3" localSheetId="12">#REF!</definedName>
    <definedName name="_____________na3" localSheetId="13">#REF!</definedName>
    <definedName name="_____________na5" localSheetId="12">#REF!</definedName>
    <definedName name="_____________na5" localSheetId="13">#REF!</definedName>
    <definedName name="_____________na6" localSheetId="12">#REF!</definedName>
    <definedName name="_____________na6" localSheetId="13">#REF!</definedName>
    <definedName name="_____________na7" localSheetId="12">#REF!</definedName>
    <definedName name="_____________na7" localSheetId="13">#REF!</definedName>
    <definedName name="_____________na8" localSheetId="12">#REF!</definedName>
    <definedName name="_____________na8" localSheetId="13">#REF!</definedName>
    <definedName name="____________day3" localSheetId="15">#REF!</definedName>
    <definedName name="____________day3" localSheetId="8">#REF!</definedName>
    <definedName name="____________day3" localSheetId="9">#REF!</definedName>
    <definedName name="____________day3" localSheetId="14">#REF!</definedName>
    <definedName name="____________day3">#REF!</definedName>
    <definedName name="____________day4" localSheetId="15">#REF!</definedName>
    <definedName name="____________day4" localSheetId="8">#REF!</definedName>
    <definedName name="____________day4" localSheetId="9">#REF!</definedName>
    <definedName name="____________day4" localSheetId="14">#REF!</definedName>
    <definedName name="____________day4">#REF!</definedName>
    <definedName name="____________na1" localSheetId="10">#REF!</definedName>
    <definedName name="____________na1" localSheetId="11">#REF!</definedName>
    <definedName name="____________na2" localSheetId="10">#REF!</definedName>
    <definedName name="____________na2" localSheetId="11">#REF!</definedName>
    <definedName name="____________na3" localSheetId="10">#REF!</definedName>
    <definedName name="____________na3" localSheetId="11">#REF!</definedName>
    <definedName name="____________na5" localSheetId="10">#REF!</definedName>
    <definedName name="____________na5" localSheetId="11">#REF!</definedName>
    <definedName name="____________na6" localSheetId="10">#REF!</definedName>
    <definedName name="____________na6" localSheetId="11">#REF!</definedName>
    <definedName name="____________na7" localSheetId="10">#REF!</definedName>
    <definedName name="____________na7" localSheetId="11">#REF!</definedName>
    <definedName name="____________na8" localSheetId="10">#REF!</definedName>
    <definedName name="____________na8" localSheetId="11">#REF!</definedName>
    <definedName name="___________day3" localSheetId="15">#REF!</definedName>
    <definedName name="___________day3" localSheetId="8">#REF!</definedName>
    <definedName name="___________day3" localSheetId="9">#REF!</definedName>
    <definedName name="___________day3" localSheetId="14">#REF!</definedName>
    <definedName name="___________day3">#REF!</definedName>
    <definedName name="___________day4" localSheetId="15">#REF!</definedName>
    <definedName name="___________day4" localSheetId="8">#REF!</definedName>
    <definedName name="___________day4" localSheetId="9">#REF!</definedName>
    <definedName name="___________day4" localSheetId="14">#REF!</definedName>
    <definedName name="___________day4">#REF!</definedName>
    <definedName name="___________na1" localSheetId="15">#REF!</definedName>
    <definedName name="___________na1" localSheetId="14">#REF!</definedName>
    <definedName name="___________na1">#REF!</definedName>
    <definedName name="___________na2" localSheetId="15">#REF!</definedName>
    <definedName name="___________na2" localSheetId="14">#REF!</definedName>
    <definedName name="___________na2">#REF!</definedName>
    <definedName name="___________na3" localSheetId="15">#REF!</definedName>
    <definedName name="___________na3" localSheetId="14">#REF!</definedName>
    <definedName name="___________na3">#REF!</definedName>
    <definedName name="___________na5" localSheetId="15">#REF!</definedName>
    <definedName name="___________na5" localSheetId="14">#REF!</definedName>
    <definedName name="___________na5">#REF!</definedName>
    <definedName name="___________na6" localSheetId="15">#REF!</definedName>
    <definedName name="___________na6" localSheetId="14">#REF!</definedName>
    <definedName name="___________na6">#REF!</definedName>
    <definedName name="___________na7" localSheetId="15">#REF!</definedName>
    <definedName name="___________na7" localSheetId="14">#REF!</definedName>
    <definedName name="___________na7">#REF!</definedName>
    <definedName name="___________na8" localSheetId="15">#REF!</definedName>
    <definedName name="___________na8" localSheetId="14">#REF!</definedName>
    <definedName name="___________na8">#REF!</definedName>
    <definedName name="__________day3" localSheetId="15">#REF!</definedName>
    <definedName name="__________day3" localSheetId="14">#REF!</definedName>
    <definedName name="__________day3">#REF!</definedName>
    <definedName name="__________day4" localSheetId="15">#REF!</definedName>
    <definedName name="__________day4" localSheetId="14">#REF!</definedName>
    <definedName name="__________day4">#REF!</definedName>
    <definedName name="__________na1" localSheetId="15">#REF!</definedName>
    <definedName name="__________na1" localSheetId="14">#REF!</definedName>
    <definedName name="__________na1">#REF!</definedName>
    <definedName name="__________na2" localSheetId="15">#REF!</definedName>
    <definedName name="__________na2" localSheetId="14">#REF!</definedName>
    <definedName name="__________na2">#REF!</definedName>
    <definedName name="__________na3" localSheetId="15">#REF!</definedName>
    <definedName name="__________na3" localSheetId="14">#REF!</definedName>
    <definedName name="__________na3">#REF!</definedName>
    <definedName name="__________na5" localSheetId="15">#REF!</definedName>
    <definedName name="__________na5" localSheetId="14">#REF!</definedName>
    <definedName name="__________na5">#REF!</definedName>
    <definedName name="__________na6" localSheetId="15">#REF!</definedName>
    <definedName name="__________na6" localSheetId="14">#REF!</definedName>
    <definedName name="__________na6">#REF!</definedName>
    <definedName name="__________na7" localSheetId="15">#REF!</definedName>
    <definedName name="__________na7" localSheetId="14">#REF!</definedName>
    <definedName name="__________na7">#REF!</definedName>
    <definedName name="__________na8" localSheetId="15">#REF!</definedName>
    <definedName name="__________na8" localSheetId="14">#REF!</definedName>
    <definedName name="__________na8">#REF!</definedName>
    <definedName name="_________day3" localSheetId="15">#REF!</definedName>
    <definedName name="_________day3" localSheetId="14">#REF!</definedName>
    <definedName name="_________day3">#REF!</definedName>
    <definedName name="_________day4" localSheetId="15">#REF!</definedName>
    <definedName name="_________day4" localSheetId="14">#REF!</definedName>
    <definedName name="_________day4">#REF!</definedName>
    <definedName name="_________na1" localSheetId="15">#REF!</definedName>
    <definedName name="_________na1" localSheetId="14">#REF!</definedName>
    <definedName name="_________na1">#REF!</definedName>
    <definedName name="_________na2" localSheetId="15">#REF!</definedName>
    <definedName name="_________na2" localSheetId="14">#REF!</definedName>
    <definedName name="_________na2">#REF!</definedName>
    <definedName name="_________na3" localSheetId="15">#REF!</definedName>
    <definedName name="_________na3" localSheetId="14">#REF!</definedName>
    <definedName name="_________na3">#REF!</definedName>
    <definedName name="_________na5" localSheetId="15">#REF!</definedName>
    <definedName name="_________na5" localSheetId="14">#REF!</definedName>
    <definedName name="_________na5">#REF!</definedName>
    <definedName name="_________na6" localSheetId="15">#REF!</definedName>
    <definedName name="_________na6" localSheetId="14">#REF!</definedName>
    <definedName name="_________na6">#REF!</definedName>
    <definedName name="_________na7" localSheetId="15">#REF!</definedName>
    <definedName name="_________na7" localSheetId="14">#REF!</definedName>
    <definedName name="_________na7">#REF!</definedName>
    <definedName name="_________na8" localSheetId="15">#REF!</definedName>
    <definedName name="_________na8" localSheetId="14">#REF!</definedName>
    <definedName name="_________na8">#REF!</definedName>
    <definedName name="________day3" localSheetId="15">#REF!</definedName>
    <definedName name="________day3" localSheetId="14">#REF!</definedName>
    <definedName name="________day3">#REF!</definedName>
    <definedName name="________day4" localSheetId="15">#REF!</definedName>
    <definedName name="________day4" localSheetId="14">#REF!</definedName>
    <definedName name="________day4">#REF!</definedName>
    <definedName name="________na1" localSheetId="15">#REF!</definedName>
    <definedName name="________na1" localSheetId="14">#REF!</definedName>
    <definedName name="________na1">#REF!</definedName>
    <definedName name="________na2" localSheetId="15">#REF!</definedName>
    <definedName name="________na2" localSheetId="14">#REF!</definedName>
    <definedName name="________na2">#REF!</definedName>
    <definedName name="________na3" localSheetId="15">#REF!</definedName>
    <definedName name="________na3" localSheetId="14">#REF!</definedName>
    <definedName name="________na3">#REF!</definedName>
    <definedName name="________na5" localSheetId="15">#REF!</definedName>
    <definedName name="________na5" localSheetId="14">#REF!</definedName>
    <definedName name="________na5">#REF!</definedName>
    <definedName name="________na6" localSheetId="15">#REF!</definedName>
    <definedName name="________na6" localSheetId="14">#REF!</definedName>
    <definedName name="________na6">#REF!</definedName>
    <definedName name="________na7" localSheetId="15">#REF!</definedName>
    <definedName name="________na7" localSheetId="14">#REF!</definedName>
    <definedName name="________na7">#REF!</definedName>
    <definedName name="________na8" localSheetId="15">#REF!</definedName>
    <definedName name="________na8" localSheetId="14">#REF!</definedName>
    <definedName name="________na8">#REF!</definedName>
    <definedName name="_______day3" localSheetId="15">#REF!</definedName>
    <definedName name="_______day3" localSheetId="14">#REF!</definedName>
    <definedName name="_______day3">#REF!</definedName>
    <definedName name="_______day4" localSheetId="15">#REF!</definedName>
    <definedName name="_______day4" localSheetId="14">#REF!</definedName>
    <definedName name="_______day4">#REF!</definedName>
    <definedName name="_______na1" localSheetId="15">#REF!</definedName>
    <definedName name="_______na1" localSheetId="8">#REF!</definedName>
    <definedName name="_______na1" localSheetId="9">#REF!</definedName>
    <definedName name="_______na1" localSheetId="14">#REF!</definedName>
    <definedName name="_______na1">#REF!</definedName>
    <definedName name="_______na2" localSheetId="15">#REF!</definedName>
    <definedName name="_______na2" localSheetId="14">#REF!</definedName>
    <definedName name="_______na2">#REF!</definedName>
    <definedName name="_______na3" localSheetId="15">#REF!</definedName>
    <definedName name="_______na3" localSheetId="14">#REF!</definedName>
    <definedName name="_______na3">#REF!</definedName>
    <definedName name="_______na5" localSheetId="15">#REF!</definedName>
    <definedName name="_______na5" localSheetId="14">#REF!</definedName>
    <definedName name="_______na5">#REF!</definedName>
    <definedName name="_______na6" localSheetId="15">#REF!</definedName>
    <definedName name="_______na6" localSheetId="14">#REF!</definedName>
    <definedName name="_______na6">#REF!</definedName>
    <definedName name="_______na7" localSheetId="15">#REF!</definedName>
    <definedName name="_______na7" localSheetId="14">#REF!</definedName>
    <definedName name="_______na7">#REF!</definedName>
    <definedName name="_______na8" localSheetId="15">#REF!</definedName>
    <definedName name="_______na8" localSheetId="14">#REF!</definedName>
    <definedName name="_______na8">#REF!</definedName>
    <definedName name="______day3" localSheetId="15">#REF!</definedName>
    <definedName name="______day3" localSheetId="8">#REF!</definedName>
    <definedName name="______day3" localSheetId="9">#REF!</definedName>
    <definedName name="______day3" localSheetId="14">#REF!</definedName>
    <definedName name="______day3">#REF!</definedName>
    <definedName name="______day4" localSheetId="15">#REF!</definedName>
    <definedName name="______day4" localSheetId="8">#REF!</definedName>
    <definedName name="______day4" localSheetId="9">#REF!</definedName>
    <definedName name="______day4" localSheetId="14">#REF!</definedName>
    <definedName name="______day4">#REF!</definedName>
    <definedName name="______na1" localSheetId="15">#REF!</definedName>
    <definedName name="______na1" localSheetId="7">#REF!</definedName>
    <definedName name="______na1" localSheetId="14">#REF!</definedName>
    <definedName name="______na1">#REF!</definedName>
    <definedName name="______na2" localSheetId="15">#REF!</definedName>
    <definedName name="______na2" localSheetId="8">#REF!</definedName>
    <definedName name="______na2" localSheetId="9">#REF!</definedName>
    <definedName name="______na2" localSheetId="14">#REF!</definedName>
    <definedName name="______na2">#REF!</definedName>
    <definedName name="______na3" localSheetId="15">#REF!</definedName>
    <definedName name="______na3" localSheetId="8">#REF!</definedName>
    <definedName name="______na3" localSheetId="9">#REF!</definedName>
    <definedName name="______na3" localSheetId="14">#REF!</definedName>
    <definedName name="______na3">#REF!</definedName>
    <definedName name="______na5" localSheetId="15">#REF!</definedName>
    <definedName name="______na5" localSheetId="8">#REF!</definedName>
    <definedName name="______na5" localSheetId="9">#REF!</definedName>
    <definedName name="______na5" localSheetId="14">#REF!</definedName>
    <definedName name="______na5">#REF!</definedName>
    <definedName name="______na6" localSheetId="15">#REF!</definedName>
    <definedName name="______na6" localSheetId="8">#REF!</definedName>
    <definedName name="______na6" localSheetId="9">#REF!</definedName>
    <definedName name="______na6" localSheetId="14">#REF!</definedName>
    <definedName name="______na6">#REF!</definedName>
    <definedName name="______na7" localSheetId="15">#REF!</definedName>
    <definedName name="______na7" localSheetId="8">#REF!</definedName>
    <definedName name="______na7" localSheetId="9">#REF!</definedName>
    <definedName name="______na7" localSheetId="14">#REF!</definedName>
    <definedName name="______na7">#REF!</definedName>
    <definedName name="______na8" localSheetId="15">#REF!</definedName>
    <definedName name="______na8" localSheetId="8">#REF!</definedName>
    <definedName name="______na8" localSheetId="9">#REF!</definedName>
    <definedName name="______na8" localSheetId="14">#REF!</definedName>
    <definedName name="______na8">#REF!</definedName>
    <definedName name="_____day3" localSheetId="15">#REF!</definedName>
    <definedName name="_____day3" localSheetId="8">#REF!</definedName>
    <definedName name="_____day3" localSheetId="9">#REF!</definedName>
    <definedName name="_____day3" localSheetId="14">#REF!</definedName>
    <definedName name="_____day3">#REF!</definedName>
    <definedName name="_____day4" localSheetId="15">#REF!</definedName>
    <definedName name="_____day4" localSheetId="8">#REF!</definedName>
    <definedName name="_____day4" localSheetId="9">#REF!</definedName>
    <definedName name="_____day4" localSheetId="14">#REF!</definedName>
    <definedName name="_____day4">#REF!</definedName>
    <definedName name="_____na1" localSheetId="15">#REF!</definedName>
    <definedName name="_____na1" localSheetId="8">#REF!</definedName>
    <definedName name="_____na1" localSheetId="9">#REF!</definedName>
    <definedName name="_____na1" localSheetId="14">#REF!</definedName>
    <definedName name="_____na1">#REF!</definedName>
    <definedName name="_____na2" localSheetId="15">#REF!</definedName>
    <definedName name="_____na2" localSheetId="8">#REF!</definedName>
    <definedName name="_____na2" localSheetId="9">#REF!</definedName>
    <definedName name="_____na2" localSheetId="14">#REF!</definedName>
    <definedName name="_____na2">#REF!</definedName>
    <definedName name="_____na3" localSheetId="15">#REF!</definedName>
    <definedName name="_____na3" localSheetId="8">#REF!</definedName>
    <definedName name="_____na3" localSheetId="9">#REF!</definedName>
    <definedName name="_____na3" localSheetId="14">#REF!</definedName>
    <definedName name="_____na3">#REF!</definedName>
    <definedName name="_____na5" localSheetId="15">#REF!</definedName>
    <definedName name="_____na5" localSheetId="8">#REF!</definedName>
    <definedName name="_____na5" localSheetId="9">#REF!</definedName>
    <definedName name="_____na5" localSheetId="14">#REF!</definedName>
    <definedName name="_____na5">#REF!</definedName>
    <definedName name="_____na6" localSheetId="15">#REF!</definedName>
    <definedName name="_____na6" localSheetId="8">#REF!</definedName>
    <definedName name="_____na6" localSheetId="9">#REF!</definedName>
    <definedName name="_____na6" localSheetId="14">#REF!</definedName>
    <definedName name="_____na6">#REF!</definedName>
    <definedName name="_____na7" localSheetId="15">#REF!</definedName>
    <definedName name="_____na7" localSheetId="8">#REF!</definedName>
    <definedName name="_____na7" localSheetId="9">#REF!</definedName>
    <definedName name="_____na7" localSheetId="14">#REF!</definedName>
    <definedName name="_____na7">#REF!</definedName>
    <definedName name="_____na8" localSheetId="15">#REF!</definedName>
    <definedName name="_____na8" localSheetId="8">#REF!</definedName>
    <definedName name="_____na8" localSheetId="9">#REF!</definedName>
    <definedName name="_____na8" localSheetId="14">#REF!</definedName>
    <definedName name="_____na8">#REF!</definedName>
    <definedName name="____day3" localSheetId="15">#REF!</definedName>
    <definedName name="____day3" localSheetId="8">#REF!</definedName>
    <definedName name="____day3" localSheetId="9">#REF!</definedName>
    <definedName name="____day3" localSheetId="14">#REF!</definedName>
    <definedName name="____day3">#REF!</definedName>
    <definedName name="____day4" localSheetId="15">#REF!</definedName>
    <definedName name="____day4" localSheetId="8">#REF!</definedName>
    <definedName name="____day4" localSheetId="9">#REF!</definedName>
    <definedName name="____day4" localSheetId="14">#REF!</definedName>
    <definedName name="____day4">#REF!</definedName>
    <definedName name="____na1" localSheetId="15">#REF!</definedName>
    <definedName name="____na1" localSheetId="1">#REF!</definedName>
    <definedName name="____na1" localSheetId="8">#REF!</definedName>
    <definedName name="____na1" localSheetId="9">#REF!</definedName>
    <definedName name="____na1" localSheetId="14">#REF!</definedName>
    <definedName name="____na1">#REF!</definedName>
    <definedName name="____na2" localSheetId="15">#REF!</definedName>
    <definedName name="____na2" localSheetId="8">#REF!</definedName>
    <definedName name="____na2" localSheetId="9">#REF!</definedName>
    <definedName name="____na2" localSheetId="14">#REF!</definedName>
    <definedName name="____na2">#REF!</definedName>
    <definedName name="____na3" localSheetId="15">#REF!</definedName>
    <definedName name="____na3" localSheetId="8">#REF!</definedName>
    <definedName name="____na3" localSheetId="9">#REF!</definedName>
    <definedName name="____na3" localSheetId="14">#REF!</definedName>
    <definedName name="____na3">#REF!</definedName>
    <definedName name="____na5" localSheetId="15">#REF!</definedName>
    <definedName name="____na5" localSheetId="8">#REF!</definedName>
    <definedName name="____na5" localSheetId="9">#REF!</definedName>
    <definedName name="____na5" localSheetId="14">#REF!</definedName>
    <definedName name="____na5">#REF!</definedName>
    <definedName name="____na6" localSheetId="15">#REF!</definedName>
    <definedName name="____na6" localSheetId="8">#REF!</definedName>
    <definedName name="____na6" localSheetId="9">#REF!</definedName>
    <definedName name="____na6" localSheetId="14">#REF!</definedName>
    <definedName name="____na6">#REF!</definedName>
    <definedName name="____na7" localSheetId="15">#REF!</definedName>
    <definedName name="____na7" localSheetId="8">#REF!</definedName>
    <definedName name="____na7" localSheetId="9">#REF!</definedName>
    <definedName name="____na7" localSheetId="14">#REF!</definedName>
    <definedName name="____na7">#REF!</definedName>
    <definedName name="____na8" localSheetId="15">#REF!</definedName>
    <definedName name="____na8" localSheetId="8">#REF!</definedName>
    <definedName name="____na8" localSheetId="9">#REF!</definedName>
    <definedName name="____na8" localSheetId="14">#REF!</definedName>
    <definedName name="____na8">#REF!</definedName>
    <definedName name="___day3" localSheetId="15">#REF!</definedName>
    <definedName name="___day3" localSheetId="0">#REF!</definedName>
    <definedName name="___day3" localSheetId="1">#REF!</definedName>
    <definedName name="___day3" localSheetId="5">#REF!</definedName>
    <definedName name="___day3" localSheetId="6">#REF!</definedName>
    <definedName name="___day3" localSheetId="8">#REF!</definedName>
    <definedName name="___day3" localSheetId="9">#REF!</definedName>
    <definedName name="___day3" localSheetId="14">#REF!</definedName>
    <definedName name="___day3">#REF!</definedName>
    <definedName name="___day4" localSheetId="15">#REF!</definedName>
    <definedName name="___day4" localSheetId="0">#REF!</definedName>
    <definedName name="___day4" localSheetId="1">#REF!</definedName>
    <definedName name="___day4" localSheetId="5">#REF!</definedName>
    <definedName name="___day4" localSheetId="6">#REF!</definedName>
    <definedName name="___day4" localSheetId="8">#REF!</definedName>
    <definedName name="___day4" localSheetId="9">#REF!</definedName>
    <definedName name="___day4" localSheetId="14">#REF!</definedName>
    <definedName name="___day4">#REF!</definedName>
    <definedName name="___na1" localSheetId="15">#REF!</definedName>
    <definedName name="___na1" localSheetId="0">#REF!</definedName>
    <definedName name="___na1" localSheetId="1">#REF!</definedName>
    <definedName name="___na1" localSheetId="8">#REF!</definedName>
    <definedName name="___na1" localSheetId="9">#REF!</definedName>
    <definedName name="___na1" localSheetId="14">#REF!</definedName>
    <definedName name="___na1">#REF!</definedName>
    <definedName name="___na2" localSheetId="15">#REF!</definedName>
    <definedName name="___na2" localSheetId="8">#REF!</definedName>
    <definedName name="___na2" localSheetId="9">#REF!</definedName>
    <definedName name="___na2" localSheetId="14">#REF!</definedName>
    <definedName name="___na2">#REF!</definedName>
    <definedName name="___na3" localSheetId="15">#REF!</definedName>
    <definedName name="___na3" localSheetId="8">#REF!</definedName>
    <definedName name="___na3" localSheetId="9">#REF!</definedName>
    <definedName name="___na3" localSheetId="14">#REF!</definedName>
    <definedName name="___na3">#REF!</definedName>
    <definedName name="___na5" localSheetId="15">#REF!</definedName>
    <definedName name="___na5" localSheetId="8">#REF!</definedName>
    <definedName name="___na5" localSheetId="9">#REF!</definedName>
    <definedName name="___na5" localSheetId="14">#REF!</definedName>
    <definedName name="___na5">#REF!</definedName>
    <definedName name="___na6" localSheetId="15">#REF!</definedName>
    <definedName name="___na6" localSheetId="8">#REF!</definedName>
    <definedName name="___na6" localSheetId="9">#REF!</definedName>
    <definedName name="___na6" localSheetId="14">#REF!</definedName>
    <definedName name="___na6">#REF!</definedName>
    <definedName name="___na7" localSheetId="15">#REF!</definedName>
    <definedName name="___na7" localSheetId="8">#REF!</definedName>
    <definedName name="___na7" localSheetId="9">#REF!</definedName>
    <definedName name="___na7" localSheetId="14">#REF!</definedName>
    <definedName name="___na7">#REF!</definedName>
    <definedName name="___na8" localSheetId="15">#REF!</definedName>
    <definedName name="___na8" localSheetId="8">#REF!</definedName>
    <definedName name="___na8" localSheetId="9">#REF!</definedName>
    <definedName name="___na8" localSheetId="14">#REF!</definedName>
    <definedName name="___na8">#REF!</definedName>
    <definedName name="__day3" localSheetId="15">#REF!</definedName>
    <definedName name="__day3" localSheetId="0">#REF!</definedName>
    <definedName name="__day3" localSheetId="1">#REF!</definedName>
    <definedName name="__day3" localSheetId="4">#REF!</definedName>
    <definedName name="__day3" localSheetId="5">#REF!</definedName>
    <definedName name="__day3" localSheetId="6">#REF!</definedName>
    <definedName name="__day3" localSheetId="7">#REF!</definedName>
    <definedName name="__day3" localSheetId="8">#REF!</definedName>
    <definedName name="__day3" localSheetId="9">#REF!</definedName>
    <definedName name="__day3" localSheetId="10">#REF!</definedName>
    <definedName name="__day3" localSheetId="11">#REF!</definedName>
    <definedName name="__day3" localSheetId="12">#REF!</definedName>
    <definedName name="__day3" localSheetId="13">#REF!</definedName>
    <definedName name="__day3" localSheetId="14">#REF!</definedName>
    <definedName name="__day3">#REF!</definedName>
    <definedName name="__day4" localSheetId="15">#REF!</definedName>
    <definedName name="__day4" localSheetId="0">#REF!</definedName>
    <definedName name="__day4" localSheetId="1">#REF!</definedName>
    <definedName name="__day4" localSheetId="4">#REF!</definedName>
    <definedName name="__day4" localSheetId="5">#REF!</definedName>
    <definedName name="__day4" localSheetId="6">#REF!</definedName>
    <definedName name="__day4" localSheetId="7">#REF!</definedName>
    <definedName name="__day4" localSheetId="8">#REF!</definedName>
    <definedName name="__day4" localSheetId="9">#REF!</definedName>
    <definedName name="__day4" localSheetId="10">#REF!</definedName>
    <definedName name="__day4" localSheetId="11">#REF!</definedName>
    <definedName name="__day4" localSheetId="12">#REF!</definedName>
    <definedName name="__day4" localSheetId="13">#REF!</definedName>
    <definedName name="__day4" localSheetId="14">#REF!</definedName>
    <definedName name="__day4">#REF!</definedName>
    <definedName name="__na1" localSheetId="15">#REF!</definedName>
    <definedName name="__na1" localSheetId="0">#REF!</definedName>
    <definedName name="__na1" localSheetId="1">#REF!</definedName>
    <definedName name="__na1" localSheetId="4">#REF!</definedName>
    <definedName name="__na1" localSheetId="5">#REF!</definedName>
    <definedName name="__na1" localSheetId="6">#REF!</definedName>
    <definedName name="__na1" localSheetId="8">#REF!</definedName>
    <definedName name="__na1" localSheetId="9">#REF!</definedName>
    <definedName name="__na1" localSheetId="14">#REF!</definedName>
    <definedName name="__na1">#REF!</definedName>
    <definedName name="__na2" localSheetId="15">#REF!</definedName>
    <definedName name="__na2" localSheetId="0">#REF!</definedName>
    <definedName name="__na2" localSheetId="1">#REF!</definedName>
    <definedName name="__na2" localSheetId="5">#REF!</definedName>
    <definedName name="__na2" localSheetId="6">#REF!</definedName>
    <definedName name="__na2" localSheetId="8">#REF!</definedName>
    <definedName name="__na2" localSheetId="9">#REF!</definedName>
    <definedName name="__na2" localSheetId="14">#REF!</definedName>
    <definedName name="__na2">#REF!</definedName>
    <definedName name="__na3" localSheetId="15">#REF!</definedName>
    <definedName name="__na3" localSheetId="0">#REF!</definedName>
    <definedName name="__na3" localSheetId="1">#REF!</definedName>
    <definedName name="__na3" localSheetId="5">#REF!</definedName>
    <definedName name="__na3" localSheetId="6">#REF!</definedName>
    <definedName name="__na3" localSheetId="8">#REF!</definedName>
    <definedName name="__na3" localSheetId="9">#REF!</definedName>
    <definedName name="__na3" localSheetId="14">#REF!</definedName>
    <definedName name="__na3">#REF!</definedName>
    <definedName name="__na5" localSheetId="15">#REF!</definedName>
    <definedName name="__na5" localSheetId="0">#REF!</definedName>
    <definedName name="__na5" localSheetId="1">#REF!</definedName>
    <definedName name="__na5" localSheetId="5">#REF!</definedName>
    <definedName name="__na5" localSheetId="6">#REF!</definedName>
    <definedName name="__na5" localSheetId="8">#REF!</definedName>
    <definedName name="__na5" localSheetId="9">#REF!</definedName>
    <definedName name="__na5" localSheetId="14">#REF!</definedName>
    <definedName name="__na5">#REF!</definedName>
    <definedName name="__na6" localSheetId="15">#REF!</definedName>
    <definedName name="__na6" localSheetId="0">#REF!</definedName>
    <definedName name="__na6" localSheetId="1">#REF!</definedName>
    <definedName name="__na6" localSheetId="5">#REF!</definedName>
    <definedName name="__na6" localSheetId="6">#REF!</definedName>
    <definedName name="__na6" localSheetId="8">#REF!</definedName>
    <definedName name="__na6" localSheetId="9">#REF!</definedName>
    <definedName name="__na6" localSheetId="14">#REF!</definedName>
    <definedName name="__na6">#REF!</definedName>
    <definedName name="__na7" localSheetId="15">#REF!</definedName>
    <definedName name="__na7" localSheetId="0">#REF!</definedName>
    <definedName name="__na7" localSheetId="1">#REF!</definedName>
    <definedName name="__na7" localSheetId="5">#REF!</definedName>
    <definedName name="__na7" localSheetId="6">#REF!</definedName>
    <definedName name="__na7" localSheetId="8">#REF!</definedName>
    <definedName name="__na7" localSheetId="9">#REF!</definedName>
    <definedName name="__na7" localSheetId="14">#REF!</definedName>
    <definedName name="__na7">#REF!</definedName>
    <definedName name="__na8" localSheetId="15">#REF!</definedName>
    <definedName name="__na8" localSheetId="0">#REF!</definedName>
    <definedName name="__na8" localSheetId="1">#REF!</definedName>
    <definedName name="__na8" localSheetId="5">#REF!</definedName>
    <definedName name="__na8" localSheetId="6">#REF!</definedName>
    <definedName name="__na8" localSheetId="8">#REF!</definedName>
    <definedName name="__na8" localSheetId="9">#REF!</definedName>
    <definedName name="__na8" localSheetId="14">#REF!</definedName>
    <definedName name="__na8">#REF!</definedName>
    <definedName name="_day3" localSheetId="15">#REF!</definedName>
    <definedName name="_day3" localSheetId="0">#REF!</definedName>
    <definedName name="_day3" localSheetId="1">#REF!</definedName>
    <definedName name="_day3" localSheetId="4">#REF!</definedName>
    <definedName name="_day3" localSheetId="5">#REF!</definedName>
    <definedName name="_day3" localSheetId="6">#REF!</definedName>
    <definedName name="_day3" localSheetId="7">#REF!</definedName>
    <definedName name="_day3" localSheetId="8">#REF!</definedName>
    <definedName name="_day3" localSheetId="9">#REF!</definedName>
    <definedName name="_day3" localSheetId="10">#REF!</definedName>
    <definedName name="_day3" localSheetId="11">#REF!</definedName>
    <definedName name="_day3" localSheetId="12">#REF!</definedName>
    <definedName name="_day3" localSheetId="13">#REF!</definedName>
    <definedName name="_day3">#REF!</definedName>
    <definedName name="_day4" localSheetId="15">#REF!</definedName>
    <definedName name="_day4" localSheetId="0">#REF!</definedName>
    <definedName name="_day4" localSheetId="1">#REF!</definedName>
    <definedName name="_day4" localSheetId="4">#REF!</definedName>
    <definedName name="_day4" localSheetId="5">#REF!</definedName>
    <definedName name="_day4" localSheetId="6">#REF!</definedName>
    <definedName name="_day4" localSheetId="7">#REF!</definedName>
    <definedName name="_day4" localSheetId="8">#REF!</definedName>
    <definedName name="_day4" localSheetId="9">#REF!</definedName>
    <definedName name="_day4" localSheetId="10">#REF!</definedName>
    <definedName name="_day4" localSheetId="11">#REF!</definedName>
    <definedName name="_day4" localSheetId="12">#REF!</definedName>
    <definedName name="_day4" localSheetId="13">#REF!</definedName>
    <definedName name="_day4">#REF!</definedName>
    <definedName name="_frfrf" localSheetId="15">#REF!</definedName>
    <definedName name="_frfrf" localSheetId="10">#REF!</definedName>
    <definedName name="_frfrf" localSheetId="11">#REF!</definedName>
    <definedName name="_frfrf" localSheetId="12">#REF!</definedName>
    <definedName name="_frfrf" localSheetId="13">#REF!</definedName>
    <definedName name="_frfrf">#REF!</definedName>
    <definedName name="_na1" localSheetId="15">#REF!</definedName>
    <definedName name="_na1" localSheetId="0">#REF!</definedName>
    <definedName name="_na1" localSheetId="1">#REF!</definedName>
    <definedName name="_na1" localSheetId="4">#REF!</definedName>
    <definedName name="_na1" localSheetId="5">#REF!</definedName>
    <definedName name="_na1" localSheetId="6">#REF!</definedName>
    <definedName name="_na1" localSheetId="7">#REF!</definedName>
    <definedName name="_na1" localSheetId="8">#REF!</definedName>
    <definedName name="_na1" localSheetId="9">#REF!</definedName>
    <definedName name="_na1" localSheetId="10">#REF!</definedName>
    <definedName name="_na1" localSheetId="11">#REF!</definedName>
    <definedName name="_na1" localSheetId="12">#REF!</definedName>
    <definedName name="_na1" localSheetId="13">#REF!</definedName>
    <definedName name="_na1" localSheetId="14">#REF!</definedName>
    <definedName name="_na1">#REF!</definedName>
    <definedName name="_na2" localSheetId="15">#REF!</definedName>
    <definedName name="_na2" localSheetId="0">#REF!</definedName>
    <definedName name="_na2" localSheetId="1">#REF!</definedName>
    <definedName name="_na2" localSheetId="4">#REF!</definedName>
    <definedName name="_na2" localSheetId="5">#REF!</definedName>
    <definedName name="_na2" localSheetId="6">#REF!</definedName>
    <definedName name="_na2" localSheetId="7">#REF!</definedName>
    <definedName name="_na2" localSheetId="8">#REF!</definedName>
    <definedName name="_na2" localSheetId="9">#REF!</definedName>
    <definedName name="_na2" localSheetId="10">#REF!</definedName>
    <definedName name="_na2" localSheetId="11">#REF!</definedName>
    <definedName name="_na2" localSheetId="12">#REF!</definedName>
    <definedName name="_na2" localSheetId="13">#REF!</definedName>
    <definedName name="_na2" localSheetId="14">#REF!</definedName>
    <definedName name="_na2">#REF!</definedName>
    <definedName name="_na3" localSheetId="15">#REF!</definedName>
    <definedName name="_na3" localSheetId="0">#REF!</definedName>
    <definedName name="_na3" localSheetId="1">#REF!</definedName>
    <definedName name="_na3" localSheetId="4">#REF!</definedName>
    <definedName name="_na3" localSheetId="5">#REF!</definedName>
    <definedName name="_na3" localSheetId="6">#REF!</definedName>
    <definedName name="_na3" localSheetId="7">#REF!</definedName>
    <definedName name="_na3" localSheetId="8">#REF!</definedName>
    <definedName name="_na3" localSheetId="9">#REF!</definedName>
    <definedName name="_na3" localSheetId="10">#REF!</definedName>
    <definedName name="_na3" localSheetId="11">#REF!</definedName>
    <definedName name="_na3" localSheetId="12">#REF!</definedName>
    <definedName name="_na3" localSheetId="13">#REF!</definedName>
    <definedName name="_na3" localSheetId="14">#REF!</definedName>
    <definedName name="_na3">#REF!</definedName>
    <definedName name="_na5" localSheetId="15">#REF!</definedName>
    <definedName name="_na5" localSheetId="0">#REF!</definedName>
    <definedName name="_na5" localSheetId="1">#REF!</definedName>
    <definedName name="_na5" localSheetId="4">#REF!</definedName>
    <definedName name="_na5" localSheetId="5">#REF!</definedName>
    <definedName name="_na5" localSheetId="6">#REF!</definedName>
    <definedName name="_na5" localSheetId="7">#REF!</definedName>
    <definedName name="_na5" localSheetId="8">#REF!</definedName>
    <definedName name="_na5" localSheetId="9">#REF!</definedName>
    <definedName name="_na5" localSheetId="10">#REF!</definedName>
    <definedName name="_na5" localSheetId="11">#REF!</definedName>
    <definedName name="_na5" localSheetId="12">#REF!</definedName>
    <definedName name="_na5" localSheetId="13">#REF!</definedName>
    <definedName name="_na5" localSheetId="14">#REF!</definedName>
    <definedName name="_na5">#REF!</definedName>
    <definedName name="_na6" localSheetId="15">#REF!</definedName>
    <definedName name="_na6" localSheetId="0">#REF!</definedName>
    <definedName name="_na6" localSheetId="1">#REF!</definedName>
    <definedName name="_na6" localSheetId="4">#REF!</definedName>
    <definedName name="_na6" localSheetId="5">#REF!</definedName>
    <definedName name="_na6" localSheetId="6">#REF!</definedName>
    <definedName name="_na6" localSheetId="7">#REF!</definedName>
    <definedName name="_na6" localSheetId="8">#REF!</definedName>
    <definedName name="_na6" localSheetId="9">#REF!</definedName>
    <definedName name="_na6" localSheetId="10">#REF!</definedName>
    <definedName name="_na6" localSheetId="11">#REF!</definedName>
    <definedName name="_na6" localSheetId="12">#REF!</definedName>
    <definedName name="_na6" localSheetId="13">#REF!</definedName>
    <definedName name="_na6" localSheetId="14">#REF!</definedName>
    <definedName name="_na6">#REF!</definedName>
    <definedName name="_na7" localSheetId="15">#REF!</definedName>
    <definedName name="_na7" localSheetId="0">#REF!</definedName>
    <definedName name="_na7" localSheetId="1">#REF!</definedName>
    <definedName name="_na7" localSheetId="4">#REF!</definedName>
    <definedName name="_na7" localSheetId="5">#REF!</definedName>
    <definedName name="_na7" localSheetId="6">#REF!</definedName>
    <definedName name="_na7" localSheetId="7">#REF!</definedName>
    <definedName name="_na7" localSheetId="8">#REF!</definedName>
    <definedName name="_na7" localSheetId="9">#REF!</definedName>
    <definedName name="_na7" localSheetId="10">#REF!</definedName>
    <definedName name="_na7" localSheetId="11">#REF!</definedName>
    <definedName name="_na7" localSheetId="12">#REF!</definedName>
    <definedName name="_na7" localSheetId="13">#REF!</definedName>
    <definedName name="_na7" localSheetId="14">#REF!</definedName>
    <definedName name="_na7">#REF!</definedName>
    <definedName name="_na8" localSheetId="15">#REF!</definedName>
    <definedName name="_na8" localSheetId="0">#REF!</definedName>
    <definedName name="_na8" localSheetId="1">#REF!</definedName>
    <definedName name="_na8" localSheetId="4">#REF!</definedName>
    <definedName name="_na8" localSheetId="5">#REF!</definedName>
    <definedName name="_na8" localSheetId="6">#REF!</definedName>
    <definedName name="_na8" localSheetId="7">#REF!</definedName>
    <definedName name="_na8" localSheetId="8">#REF!</definedName>
    <definedName name="_na8" localSheetId="9">#REF!</definedName>
    <definedName name="_na8" localSheetId="10">#REF!</definedName>
    <definedName name="_na8" localSheetId="11">#REF!</definedName>
    <definedName name="_na8" localSheetId="12">#REF!</definedName>
    <definedName name="_na8" localSheetId="13">#REF!</definedName>
    <definedName name="_na8" localSheetId="14">#REF!</definedName>
    <definedName name="_na8">#REF!</definedName>
    <definedName name="a123457689" localSheetId="15">#REF!</definedName>
    <definedName name="a123457689" localSheetId="0">#REF!</definedName>
    <definedName name="a123457689" localSheetId="1">#REF!</definedName>
    <definedName name="a123457689" localSheetId="2">#REF!</definedName>
    <definedName name="a123457689" localSheetId="4">#REF!</definedName>
    <definedName name="a123457689" localSheetId="5">#REF!</definedName>
    <definedName name="a123457689" localSheetId="6">#REF!</definedName>
    <definedName name="a123457689" localSheetId="7">#REF!</definedName>
    <definedName name="a123457689" localSheetId="8">#REF!</definedName>
    <definedName name="a123457689" localSheetId="9">#REF!</definedName>
    <definedName name="a123457689" localSheetId="10">#REF!</definedName>
    <definedName name="a123457689" localSheetId="11">#REF!</definedName>
    <definedName name="a123457689" localSheetId="12">#REF!</definedName>
    <definedName name="a123457689" localSheetId="13">#REF!</definedName>
    <definedName name="a123457689" localSheetId="14">#REF!</definedName>
    <definedName name="a123457689">#REF!</definedName>
    <definedName name="AccessDatabase" hidden="1">"C:\Documents and Settings\schoolfund1\Рабочий стол\жаха\прогноз доходов 2005 помесяц..mdb"</definedName>
    <definedName name="bases1" localSheetId="15">#REF!</definedName>
    <definedName name="bases1" localSheetId="0">#REF!</definedName>
    <definedName name="bases1" localSheetId="1">#REF!</definedName>
    <definedName name="bases1" localSheetId="2">#REF!</definedName>
    <definedName name="bases1" localSheetId="4">#REF!</definedName>
    <definedName name="bases1" localSheetId="5">#REF!</definedName>
    <definedName name="bases1" localSheetId="6">#REF!</definedName>
    <definedName name="bases1" localSheetId="7">#REF!</definedName>
    <definedName name="bases1" localSheetId="8">#REF!</definedName>
    <definedName name="bases1" localSheetId="9">#REF!</definedName>
    <definedName name="bases1" localSheetId="10">#REF!</definedName>
    <definedName name="bases1" localSheetId="11">#REF!</definedName>
    <definedName name="bases1" localSheetId="12">#REF!</definedName>
    <definedName name="bases1" localSheetId="13">#REF!</definedName>
    <definedName name="bases1">#REF!</definedName>
    <definedName name="bases1_7" localSheetId="15">#REF!</definedName>
    <definedName name="bases1_7" localSheetId="0">#REF!</definedName>
    <definedName name="bases1_7" localSheetId="1">#REF!</definedName>
    <definedName name="bases1_7" localSheetId="4">#REF!</definedName>
    <definedName name="bases1_7" localSheetId="5">#REF!</definedName>
    <definedName name="bases1_7" localSheetId="6">#REF!</definedName>
    <definedName name="bases1_7" localSheetId="7">#REF!</definedName>
    <definedName name="bases1_7" localSheetId="8">#REF!</definedName>
    <definedName name="bases1_7" localSheetId="9">#REF!</definedName>
    <definedName name="bases1_7" localSheetId="10">#REF!</definedName>
    <definedName name="bases1_7" localSheetId="11">#REF!</definedName>
    <definedName name="bases1_7" localSheetId="12">#REF!</definedName>
    <definedName name="bases1_7" localSheetId="13">#REF!</definedName>
    <definedName name="bases1_7">#REF!</definedName>
    <definedName name="bases1_8" localSheetId="15">#REF!</definedName>
    <definedName name="bases1_8" localSheetId="0">#REF!</definedName>
    <definedName name="bases1_8" localSheetId="1">#REF!</definedName>
    <definedName name="bases1_8" localSheetId="4">#REF!</definedName>
    <definedName name="bases1_8" localSheetId="5">#REF!</definedName>
    <definedName name="bases1_8" localSheetId="6">#REF!</definedName>
    <definedName name="bases1_8" localSheetId="7">#REF!</definedName>
    <definedName name="bases1_8" localSheetId="8">#REF!</definedName>
    <definedName name="bases1_8" localSheetId="9">#REF!</definedName>
    <definedName name="bases1_8" localSheetId="10">#REF!</definedName>
    <definedName name="bases1_8" localSheetId="11">#REF!</definedName>
    <definedName name="bases1_8" localSheetId="12">#REF!</definedName>
    <definedName name="bases1_8" localSheetId="13">#REF!</definedName>
    <definedName name="bases1_8">#REF!</definedName>
    <definedName name="bases2" localSheetId="15">#REF!</definedName>
    <definedName name="bases2" localSheetId="0">#REF!</definedName>
    <definedName name="bases2" localSheetId="1">#REF!</definedName>
    <definedName name="bases2" localSheetId="2">#REF!</definedName>
    <definedName name="bases2" localSheetId="5">#REF!</definedName>
    <definedName name="bases2" localSheetId="6">#REF!</definedName>
    <definedName name="bases2" localSheetId="7">#REF!</definedName>
    <definedName name="bases2" localSheetId="8">#REF!</definedName>
    <definedName name="bases2" localSheetId="9">#REF!</definedName>
    <definedName name="bases2" localSheetId="10">#REF!</definedName>
    <definedName name="bases2" localSheetId="11">#REF!</definedName>
    <definedName name="bases2" localSheetId="12">#REF!</definedName>
    <definedName name="bases2" localSheetId="13">#REF!</definedName>
    <definedName name="bases2">#REF!</definedName>
    <definedName name="bases3" localSheetId="15">#REF!</definedName>
    <definedName name="bases3" localSheetId="0">#REF!</definedName>
    <definedName name="bases3" localSheetId="1">#REF!</definedName>
    <definedName name="bases3" localSheetId="2">#REF!</definedName>
    <definedName name="bases3" localSheetId="5">#REF!</definedName>
    <definedName name="bases3" localSheetId="6">#REF!</definedName>
    <definedName name="bases3" localSheetId="7">#REF!</definedName>
    <definedName name="bases3" localSheetId="8">#REF!</definedName>
    <definedName name="bases3" localSheetId="9">#REF!</definedName>
    <definedName name="bases3" localSheetId="10">#REF!</definedName>
    <definedName name="bases3" localSheetId="11">#REF!</definedName>
    <definedName name="bases3" localSheetId="12">#REF!</definedName>
    <definedName name="bases3" localSheetId="13">#REF!</definedName>
    <definedName name="bases3">#REF!</definedName>
    <definedName name="bases5" localSheetId="15">#REF!</definedName>
    <definedName name="bases5" localSheetId="0">#REF!</definedName>
    <definedName name="bases5" localSheetId="1">#REF!</definedName>
    <definedName name="bases5" localSheetId="2">#REF!</definedName>
    <definedName name="bases5" localSheetId="5">#REF!</definedName>
    <definedName name="bases5" localSheetId="6">#REF!</definedName>
    <definedName name="bases5" localSheetId="7">#REF!</definedName>
    <definedName name="bases5" localSheetId="8">#REF!</definedName>
    <definedName name="bases5" localSheetId="9">#REF!</definedName>
    <definedName name="bases5" localSheetId="10">#REF!</definedName>
    <definedName name="bases5" localSheetId="11">#REF!</definedName>
    <definedName name="bases5" localSheetId="12">#REF!</definedName>
    <definedName name="bases5" localSheetId="13">#REF!</definedName>
    <definedName name="bases5">#REF!</definedName>
    <definedName name="bases6" localSheetId="15">#REF!</definedName>
    <definedName name="bases6" localSheetId="0">#REF!</definedName>
    <definedName name="bases6" localSheetId="1">#REF!</definedName>
    <definedName name="bases6" localSheetId="2">#REF!</definedName>
    <definedName name="bases6" localSheetId="5">#REF!</definedName>
    <definedName name="bases6" localSheetId="6">#REF!</definedName>
    <definedName name="bases6" localSheetId="7">#REF!</definedName>
    <definedName name="bases6" localSheetId="8">#REF!</definedName>
    <definedName name="bases6" localSheetId="9">#REF!</definedName>
    <definedName name="bases6" localSheetId="10">#REF!</definedName>
    <definedName name="bases6" localSheetId="11">#REF!</definedName>
    <definedName name="bases6" localSheetId="12">#REF!</definedName>
    <definedName name="bases6" localSheetId="13">#REF!</definedName>
    <definedName name="bases6">#REF!</definedName>
    <definedName name="bases7" localSheetId="15">#REF!</definedName>
    <definedName name="bases7" localSheetId="0">#REF!</definedName>
    <definedName name="bases7" localSheetId="1">#REF!</definedName>
    <definedName name="bases7" localSheetId="2">#REF!</definedName>
    <definedName name="bases7" localSheetId="5">#REF!</definedName>
    <definedName name="bases7" localSheetId="6">#REF!</definedName>
    <definedName name="bases7" localSheetId="7">#REF!</definedName>
    <definedName name="bases7" localSheetId="8">#REF!</definedName>
    <definedName name="bases7" localSheetId="9">#REF!</definedName>
    <definedName name="bases7" localSheetId="10">#REF!</definedName>
    <definedName name="bases7" localSheetId="11">#REF!</definedName>
    <definedName name="bases7" localSheetId="12">#REF!</definedName>
    <definedName name="bases7" localSheetId="13">#REF!</definedName>
    <definedName name="bases7">#REF!</definedName>
    <definedName name="bases8" localSheetId="15">#REF!</definedName>
    <definedName name="bases8" localSheetId="0">#REF!</definedName>
    <definedName name="bases8" localSheetId="1">#REF!</definedName>
    <definedName name="bases8" localSheetId="2">#REF!</definedName>
    <definedName name="bases8" localSheetId="5">#REF!</definedName>
    <definedName name="bases8" localSheetId="6">#REF!</definedName>
    <definedName name="bases8" localSheetId="7">#REF!</definedName>
    <definedName name="bases8" localSheetId="8">#REF!</definedName>
    <definedName name="bases8" localSheetId="9">#REF!</definedName>
    <definedName name="bases8" localSheetId="10">#REF!</definedName>
    <definedName name="bases8" localSheetId="11">#REF!</definedName>
    <definedName name="bases8" localSheetId="12">#REF!</definedName>
    <definedName name="bases8" localSheetId="13">#REF!</definedName>
    <definedName name="bases8">#REF!</definedName>
    <definedName name="Build1" localSheetId="15">#REF!</definedName>
    <definedName name="Build1" localSheetId="0">#REF!</definedName>
    <definedName name="Build1" localSheetId="1">#REF!</definedName>
    <definedName name="Build1" localSheetId="4">#REF!</definedName>
    <definedName name="Build1" localSheetId="5">#REF!</definedName>
    <definedName name="Build1" localSheetId="6">#REF!</definedName>
    <definedName name="Build1" localSheetId="7">#REF!</definedName>
    <definedName name="Build1" localSheetId="8">#REF!</definedName>
    <definedName name="Build1" localSheetId="9">#REF!</definedName>
    <definedName name="Build1" localSheetId="10">#REF!</definedName>
    <definedName name="Build1" localSheetId="11">#REF!</definedName>
    <definedName name="Build1" localSheetId="12">#REF!</definedName>
    <definedName name="Build1" localSheetId="13">#REF!</definedName>
    <definedName name="Build1">#REF!</definedName>
    <definedName name="Build1_7" localSheetId="15">#REF!</definedName>
    <definedName name="Build1_7" localSheetId="0">#REF!</definedName>
    <definedName name="Build1_7" localSheetId="1">#REF!</definedName>
    <definedName name="Build1_7" localSheetId="4">#REF!</definedName>
    <definedName name="Build1_7" localSheetId="5">#REF!</definedName>
    <definedName name="Build1_7" localSheetId="6">#REF!</definedName>
    <definedName name="Build1_7" localSheetId="7">#REF!</definedName>
    <definedName name="Build1_7" localSheetId="8">#REF!</definedName>
    <definedName name="Build1_7" localSheetId="9">#REF!</definedName>
    <definedName name="Build1_7" localSheetId="10">#REF!</definedName>
    <definedName name="Build1_7" localSheetId="11">#REF!</definedName>
    <definedName name="Build1_7" localSheetId="12">#REF!</definedName>
    <definedName name="Build1_7" localSheetId="13">#REF!</definedName>
    <definedName name="Build1_7">#REF!</definedName>
    <definedName name="Build1_8" localSheetId="15">#REF!</definedName>
    <definedName name="Build1_8" localSheetId="0">#REF!</definedName>
    <definedName name="Build1_8" localSheetId="1">#REF!</definedName>
    <definedName name="Build1_8" localSheetId="4">#REF!</definedName>
    <definedName name="Build1_8" localSheetId="5">#REF!</definedName>
    <definedName name="Build1_8" localSheetId="6">#REF!</definedName>
    <definedName name="Build1_8" localSheetId="7">#REF!</definedName>
    <definedName name="Build1_8" localSheetId="8">#REF!</definedName>
    <definedName name="Build1_8" localSheetId="9">#REF!</definedName>
    <definedName name="Build1_8" localSheetId="10">#REF!</definedName>
    <definedName name="Build1_8" localSheetId="11">#REF!</definedName>
    <definedName name="Build1_8" localSheetId="12">#REF!</definedName>
    <definedName name="Build1_8" localSheetId="13">#REF!</definedName>
    <definedName name="Build1_8">#REF!</definedName>
    <definedName name="Build2" localSheetId="15">#REF!</definedName>
    <definedName name="Build2" localSheetId="0">#REF!</definedName>
    <definedName name="Build2" localSheetId="1">#REF!</definedName>
    <definedName name="Build2" localSheetId="2">#REF!</definedName>
    <definedName name="Build2" localSheetId="5">#REF!</definedName>
    <definedName name="Build2" localSheetId="6">#REF!</definedName>
    <definedName name="Build2" localSheetId="7">#REF!</definedName>
    <definedName name="Build2" localSheetId="8">#REF!</definedName>
    <definedName name="Build2" localSheetId="9">#REF!</definedName>
    <definedName name="Build2" localSheetId="10">#REF!</definedName>
    <definedName name="Build2" localSheetId="11">#REF!</definedName>
    <definedName name="Build2" localSheetId="12">#REF!</definedName>
    <definedName name="Build2" localSheetId="13">#REF!</definedName>
    <definedName name="Build2">#REF!</definedName>
    <definedName name="Build3" localSheetId="15">#REF!</definedName>
    <definedName name="Build3" localSheetId="0">#REF!</definedName>
    <definedName name="Build3" localSheetId="1">#REF!</definedName>
    <definedName name="Build3" localSheetId="2">#REF!</definedName>
    <definedName name="Build3" localSheetId="5">#REF!</definedName>
    <definedName name="Build3" localSheetId="6">#REF!</definedName>
    <definedName name="Build3" localSheetId="7">#REF!</definedName>
    <definedName name="Build3" localSheetId="8">#REF!</definedName>
    <definedName name="Build3" localSheetId="9">#REF!</definedName>
    <definedName name="Build3" localSheetId="10">#REF!</definedName>
    <definedName name="Build3" localSheetId="11">#REF!</definedName>
    <definedName name="Build3" localSheetId="12">#REF!</definedName>
    <definedName name="Build3" localSheetId="13">#REF!</definedName>
    <definedName name="Build3">#REF!</definedName>
    <definedName name="Build5" localSheetId="15">#REF!</definedName>
    <definedName name="Build5" localSheetId="0">#REF!</definedName>
    <definedName name="Build5" localSheetId="1">#REF!</definedName>
    <definedName name="Build5" localSheetId="2">#REF!</definedName>
    <definedName name="Build5" localSheetId="5">#REF!</definedName>
    <definedName name="Build5" localSheetId="6">#REF!</definedName>
    <definedName name="Build5" localSheetId="7">#REF!</definedName>
    <definedName name="Build5" localSheetId="8">#REF!</definedName>
    <definedName name="Build5" localSheetId="9">#REF!</definedName>
    <definedName name="Build5" localSheetId="10">#REF!</definedName>
    <definedName name="Build5" localSheetId="11">#REF!</definedName>
    <definedName name="Build5" localSheetId="12">#REF!</definedName>
    <definedName name="Build5" localSheetId="13">#REF!</definedName>
    <definedName name="Build5">#REF!</definedName>
    <definedName name="Build6" localSheetId="15">#REF!</definedName>
    <definedName name="Build6" localSheetId="0">#REF!</definedName>
    <definedName name="Build6" localSheetId="1">#REF!</definedName>
    <definedName name="Build6" localSheetId="2">#REF!</definedName>
    <definedName name="Build6" localSheetId="5">#REF!</definedName>
    <definedName name="Build6" localSheetId="6">#REF!</definedName>
    <definedName name="Build6" localSheetId="7">#REF!</definedName>
    <definedName name="Build6" localSheetId="8">#REF!</definedName>
    <definedName name="Build6" localSheetId="9">#REF!</definedName>
    <definedName name="Build6" localSheetId="10">#REF!</definedName>
    <definedName name="Build6" localSheetId="11">#REF!</definedName>
    <definedName name="Build6" localSheetId="12">#REF!</definedName>
    <definedName name="Build6" localSheetId="13">#REF!</definedName>
    <definedName name="Build6">#REF!</definedName>
    <definedName name="Build7" localSheetId="15">#REF!</definedName>
    <definedName name="Build7" localSheetId="0">#REF!</definedName>
    <definedName name="Build7" localSheetId="1">#REF!</definedName>
    <definedName name="Build7" localSheetId="2">#REF!</definedName>
    <definedName name="Build7" localSheetId="5">#REF!</definedName>
    <definedName name="Build7" localSheetId="6">#REF!</definedName>
    <definedName name="Build7" localSheetId="7">#REF!</definedName>
    <definedName name="Build7" localSheetId="8">#REF!</definedName>
    <definedName name="Build7" localSheetId="9">#REF!</definedName>
    <definedName name="Build7" localSheetId="10">#REF!</definedName>
    <definedName name="Build7" localSheetId="11">#REF!</definedName>
    <definedName name="Build7" localSheetId="12">#REF!</definedName>
    <definedName name="Build7" localSheetId="13">#REF!</definedName>
    <definedName name="Build7">#REF!</definedName>
    <definedName name="Build8" localSheetId="15">#REF!</definedName>
    <definedName name="Build8" localSheetId="0">#REF!</definedName>
    <definedName name="Build8" localSheetId="1">#REF!</definedName>
    <definedName name="Build8" localSheetId="2">#REF!</definedName>
    <definedName name="Build8" localSheetId="5">#REF!</definedName>
    <definedName name="Build8" localSheetId="6">#REF!</definedName>
    <definedName name="Build8" localSheetId="7">#REF!</definedName>
    <definedName name="Build8" localSheetId="8">#REF!</definedName>
    <definedName name="Build8" localSheetId="9">#REF!</definedName>
    <definedName name="Build8" localSheetId="10">#REF!</definedName>
    <definedName name="Build8" localSheetId="11">#REF!</definedName>
    <definedName name="Build8" localSheetId="12">#REF!</definedName>
    <definedName name="Build8" localSheetId="13">#REF!</definedName>
    <definedName name="Build8">#REF!</definedName>
    <definedName name="Button_4">"прогноз_доходов_2005_помесяц__уд_вес_помесячный_Таблица"</definedName>
    <definedName name="Data" localSheetId="15">#REF!</definedName>
    <definedName name="Data" localSheetId="0">#REF!</definedName>
    <definedName name="Data" localSheetId="1">#REF!</definedName>
    <definedName name="Data" localSheetId="2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>#REF!</definedName>
    <definedName name="Data_7" localSheetId="15">#REF!</definedName>
    <definedName name="Data_7" localSheetId="0">#REF!</definedName>
    <definedName name="Data_7" localSheetId="1">#REF!</definedName>
    <definedName name="Data_7" localSheetId="4">#REF!</definedName>
    <definedName name="Data_7" localSheetId="5">#REF!</definedName>
    <definedName name="Data_7" localSheetId="6">#REF!</definedName>
    <definedName name="Data_7" localSheetId="7">#REF!</definedName>
    <definedName name="Data_7" localSheetId="8">#REF!</definedName>
    <definedName name="Data_7" localSheetId="9">#REF!</definedName>
    <definedName name="Data_7" localSheetId="10">#REF!</definedName>
    <definedName name="Data_7" localSheetId="11">#REF!</definedName>
    <definedName name="Data_7" localSheetId="12">#REF!</definedName>
    <definedName name="Data_7" localSheetId="13">#REF!</definedName>
    <definedName name="Data_7">#REF!</definedName>
    <definedName name="Data_8" localSheetId="15">#REF!</definedName>
    <definedName name="Data_8" localSheetId="0">#REF!</definedName>
    <definedName name="Data_8" localSheetId="1">#REF!</definedName>
    <definedName name="Data_8" localSheetId="4">#REF!</definedName>
    <definedName name="Data_8" localSheetId="5">#REF!</definedName>
    <definedName name="Data_8" localSheetId="6">#REF!</definedName>
    <definedName name="Data_8" localSheetId="7">#REF!</definedName>
    <definedName name="Data_8" localSheetId="8">#REF!</definedName>
    <definedName name="Data_8" localSheetId="9">#REF!</definedName>
    <definedName name="Data_8" localSheetId="10">#REF!</definedName>
    <definedName name="Data_8" localSheetId="11">#REF!</definedName>
    <definedName name="Data_8" localSheetId="12">#REF!</definedName>
    <definedName name="Data_8" localSheetId="13">#REF!</definedName>
    <definedName name="Data_8">#REF!</definedName>
    <definedName name="document_date" localSheetId="15">#REF!</definedName>
    <definedName name="document_date" localSheetId="0">#REF!</definedName>
    <definedName name="document_date" localSheetId="1">#REF!</definedName>
    <definedName name="document_date" localSheetId="2">#REF!</definedName>
    <definedName name="document_date" localSheetId="5">#REF!</definedName>
    <definedName name="document_date" localSheetId="6">#REF!</definedName>
    <definedName name="document_date" localSheetId="7">#REF!</definedName>
    <definedName name="document_date" localSheetId="8">#REF!</definedName>
    <definedName name="document_date" localSheetId="9">#REF!</definedName>
    <definedName name="document_date" localSheetId="10">#REF!</definedName>
    <definedName name="document_date" localSheetId="11">#REF!</definedName>
    <definedName name="document_date" localSheetId="12">#REF!</definedName>
    <definedName name="document_date" localSheetId="13">#REF!</definedName>
    <definedName name="document_date">#REF!</definedName>
    <definedName name="document_datу" localSheetId="15">#REF!</definedName>
    <definedName name="document_datу" localSheetId="0">#REF!</definedName>
    <definedName name="document_datу" localSheetId="1">#REF!</definedName>
    <definedName name="document_datу" localSheetId="2">#REF!</definedName>
    <definedName name="document_datу" localSheetId="5">#REF!</definedName>
    <definedName name="document_datу" localSheetId="6">#REF!</definedName>
    <definedName name="document_datу" localSheetId="7">#REF!</definedName>
    <definedName name="document_datу" localSheetId="8">#REF!</definedName>
    <definedName name="document_datу" localSheetId="9">#REF!</definedName>
    <definedName name="document_datу" localSheetId="10">#REF!</definedName>
    <definedName name="document_datу" localSheetId="11">#REF!</definedName>
    <definedName name="document_datу" localSheetId="12">#REF!</definedName>
    <definedName name="document_datу" localSheetId="13">#REF!</definedName>
    <definedName name="document_datу">#REF!</definedName>
    <definedName name="document_number" localSheetId="15">#REF!</definedName>
    <definedName name="document_number" localSheetId="0">#REF!</definedName>
    <definedName name="document_number" localSheetId="1">#REF!</definedName>
    <definedName name="document_number" localSheetId="2">#REF!</definedName>
    <definedName name="document_number" localSheetId="5">#REF!</definedName>
    <definedName name="document_number" localSheetId="6">#REF!</definedName>
    <definedName name="document_number" localSheetId="7">#REF!</definedName>
    <definedName name="document_number" localSheetId="8">#REF!</definedName>
    <definedName name="document_number" localSheetId="9">#REF!</definedName>
    <definedName name="document_number" localSheetId="10">#REF!</definedName>
    <definedName name="document_number" localSheetId="11">#REF!</definedName>
    <definedName name="document_number" localSheetId="12">#REF!</definedName>
    <definedName name="document_number" localSheetId="13">#REF!</definedName>
    <definedName name="document_number">#REF!</definedName>
    <definedName name="ffff" localSheetId="15">#REF!</definedName>
    <definedName name="ffff" localSheetId="14">#REF!</definedName>
    <definedName name="ffff">#REF!</definedName>
    <definedName name="hvv" localSheetId="15">#REF!</definedName>
    <definedName name="hvv" localSheetId="0">#REF!</definedName>
    <definedName name="hvv" localSheetId="1">#REF!</definedName>
    <definedName name="hvv" localSheetId="2">#REF!</definedName>
    <definedName name="hvv" localSheetId="4">#REF!</definedName>
    <definedName name="hvv" localSheetId="5">#REF!</definedName>
    <definedName name="hvv" localSheetId="6">#REF!</definedName>
    <definedName name="hvv" localSheetId="7">#REF!</definedName>
    <definedName name="hvv" localSheetId="8">#REF!</definedName>
    <definedName name="hvv" localSheetId="9">#REF!</definedName>
    <definedName name="hvv" localSheetId="10">#REF!</definedName>
    <definedName name="hvv" localSheetId="11">#REF!</definedName>
    <definedName name="hvv" localSheetId="12">#REF!</definedName>
    <definedName name="hvv" localSheetId="13">#REF!</definedName>
    <definedName name="hvv" localSheetId="14">#REF!</definedName>
    <definedName name="hvv">#REF!</definedName>
    <definedName name="itog_title" localSheetId="15">#REF!</definedName>
    <definedName name="itog_title" localSheetId="0">#REF!</definedName>
    <definedName name="itog_title" localSheetId="1">#REF!</definedName>
    <definedName name="itog_title" localSheetId="2">#REF!</definedName>
    <definedName name="itog_title" localSheetId="5">#REF!</definedName>
    <definedName name="itog_title" localSheetId="6">#REF!</definedName>
    <definedName name="itog_title" localSheetId="7">#REF!</definedName>
    <definedName name="itog_title" localSheetId="8">#REF!</definedName>
    <definedName name="itog_title" localSheetId="9">#REF!</definedName>
    <definedName name="itog_title" localSheetId="10">#REF!</definedName>
    <definedName name="itog_title" localSheetId="11">#REF!</definedName>
    <definedName name="itog_title" localSheetId="12">#REF!</definedName>
    <definedName name="itog_title" localSheetId="13">#REF!</definedName>
    <definedName name="itog_title">#REF!</definedName>
    <definedName name="jhjkfhkj" localSheetId="15">#REF!</definedName>
    <definedName name="jhjkfhkj" localSheetId="0">#REF!</definedName>
    <definedName name="jhjkfhkj" localSheetId="1">#REF!</definedName>
    <definedName name="jhjkfhkj" localSheetId="2">#REF!</definedName>
    <definedName name="jhjkfhkj" localSheetId="4">#REF!</definedName>
    <definedName name="jhjkfhkj" localSheetId="5">#REF!</definedName>
    <definedName name="jhjkfhkj" localSheetId="6">#REF!</definedName>
    <definedName name="jhjkfhkj" localSheetId="7">#REF!</definedName>
    <definedName name="jhjkfhkj" localSheetId="8">#REF!</definedName>
    <definedName name="jhjkfhkj" localSheetId="9">#REF!</definedName>
    <definedName name="jhjkfhkj" localSheetId="10">#REF!</definedName>
    <definedName name="jhjkfhkj" localSheetId="11">#REF!</definedName>
    <definedName name="jhjkfhkj" localSheetId="12">#REF!</definedName>
    <definedName name="jhjkfhkj" localSheetId="13">#REF!</definedName>
    <definedName name="jhjkfhkj" localSheetId="14">#REF!</definedName>
    <definedName name="jhjkfhkj">#REF!</definedName>
    <definedName name="lsv" localSheetId="15">#REF!</definedName>
    <definedName name="lsv" localSheetId="0">#REF!</definedName>
    <definedName name="lsv" localSheetId="1">#REF!</definedName>
    <definedName name="lsv" localSheetId="2">#REF!</definedName>
    <definedName name="lsv" localSheetId="5">#REF!</definedName>
    <definedName name="lsv" localSheetId="6">#REF!</definedName>
    <definedName name="lsv" localSheetId="7">#REF!</definedName>
    <definedName name="lsv" localSheetId="8">#REF!</definedName>
    <definedName name="lsv" localSheetId="9">#REF!</definedName>
    <definedName name="lsv" localSheetId="10">#REF!</definedName>
    <definedName name="lsv" localSheetId="11">#REF!</definedName>
    <definedName name="lsv" localSheetId="12">#REF!</definedName>
    <definedName name="lsv" localSheetId="13">#REF!</definedName>
    <definedName name="lsv">#REF!</definedName>
    <definedName name="mat_2" localSheetId="14">#REF!</definedName>
    <definedName name="mat_3" localSheetId="14">#REF!</definedName>
    <definedName name="meh_1" localSheetId="14">#REF!</definedName>
    <definedName name="meh_2" localSheetId="14">#REF!</definedName>
    <definedName name="month" localSheetId="15">#REF!</definedName>
    <definedName name="month" localSheetId="0">#REF!</definedName>
    <definedName name="month" localSheetId="1">#REF!</definedName>
    <definedName name="month" localSheetId="2">#REF!</definedName>
    <definedName name="month" localSheetId="5">#REF!</definedName>
    <definedName name="month" localSheetId="6">#REF!</definedName>
    <definedName name="month" localSheetId="7">#REF!</definedName>
    <definedName name="month" localSheetId="8">#REF!</definedName>
    <definedName name="month" localSheetId="9">#REF!</definedName>
    <definedName name="month" localSheetId="10">#REF!</definedName>
    <definedName name="month" localSheetId="11">#REF!</definedName>
    <definedName name="month" localSheetId="12">#REF!</definedName>
    <definedName name="month" localSheetId="13">#REF!</definedName>
    <definedName name="month">#REF!</definedName>
    <definedName name="month_begin" localSheetId="15">#REF!</definedName>
    <definedName name="month_begin" localSheetId="0">#REF!</definedName>
    <definedName name="month_begin" localSheetId="1">#REF!</definedName>
    <definedName name="month_begin" localSheetId="2">#REF!</definedName>
    <definedName name="month_begin" localSheetId="5">#REF!</definedName>
    <definedName name="month_begin" localSheetId="6">#REF!</definedName>
    <definedName name="month_begin" localSheetId="7">#REF!</definedName>
    <definedName name="month_begin" localSheetId="8">#REF!</definedName>
    <definedName name="month_begin" localSheetId="9">#REF!</definedName>
    <definedName name="month_begin" localSheetId="10">#REF!</definedName>
    <definedName name="month_begin" localSheetId="11">#REF!</definedName>
    <definedName name="month_begin" localSheetId="12">#REF!</definedName>
    <definedName name="month_begin" localSheetId="13">#REF!</definedName>
    <definedName name="month_begin">#REF!</definedName>
    <definedName name="month_end" localSheetId="15">#REF!</definedName>
    <definedName name="month_end" localSheetId="0">#REF!</definedName>
    <definedName name="month_end" localSheetId="1">#REF!</definedName>
    <definedName name="month_end" localSheetId="2">#REF!</definedName>
    <definedName name="month_end" localSheetId="5">#REF!</definedName>
    <definedName name="month_end" localSheetId="6">#REF!</definedName>
    <definedName name="month_end" localSheetId="7">#REF!</definedName>
    <definedName name="month_end" localSheetId="8">#REF!</definedName>
    <definedName name="month_end" localSheetId="9">#REF!</definedName>
    <definedName name="month_end" localSheetId="10">#REF!</definedName>
    <definedName name="month_end" localSheetId="11">#REF!</definedName>
    <definedName name="month_end" localSheetId="12">#REF!</definedName>
    <definedName name="month_end" localSheetId="13">#REF!</definedName>
    <definedName name="month_end">#REF!</definedName>
    <definedName name="na1_7" localSheetId="15">#REF!</definedName>
    <definedName name="na1_7" localSheetId="0">#REF!</definedName>
    <definedName name="na1_7" localSheetId="1">#REF!</definedName>
    <definedName name="na1_7" localSheetId="4">#REF!</definedName>
    <definedName name="na1_7" localSheetId="5">#REF!</definedName>
    <definedName name="na1_7" localSheetId="6">#REF!</definedName>
    <definedName name="na1_7" localSheetId="7">#REF!</definedName>
    <definedName name="na1_7" localSheetId="8">#REF!</definedName>
    <definedName name="na1_7" localSheetId="9">#REF!</definedName>
    <definedName name="na1_7" localSheetId="10">#REF!</definedName>
    <definedName name="na1_7" localSheetId="11">#REF!</definedName>
    <definedName name="na1_7" localSheetId="12">#REF!</definedName>
    <definedName name="na1_7" localSheetId="13">#REF!</definedName>
    <definedName name="na1_7">#REF!</definedName>
    <definedName name="na1_8" localSheetId="15">#REF!</definedName>
    <definedName name="na1_8" localSheetId="0">#REF!</definedName>
    <definedName name="na1_8" localSheetId="1">#REF!</definedName>
    <definedName name="na1_8" localSheetId="4">#REF!</definedName>
    <definedName name="na1_8" localSheetId="5">#REF!</definedName>
    <definedName name="na1_8" localSheetId="6">#REF!</definedName>
    <definedName name="na1_8" localSheetId="7">#REF!</definedName>
    <definedName name="na1_8" localSheetId="8">#REF!</definedName>
    <definedName name="na1_8" localSheetId="9">#REF!</definedName>
    <definedName name="na1_8" localSheetId="10">#REF!</definedName>
    <definedName name="na1_8" localSheetId="11">#REF!</definedName>
    <definedName name="na1_8" localSheetId="12">#REF!</definedName>
    <definedName name="na1_8" localSheetId="13">#REF!</definedName>
    <definedName name="na1_8">#REF!</definedName>
    <definedName name="number" localSheetId="15">#REF!</definedName>
    <definedName name="number" localSheetId="0">#REF!</definedName>
    <definedName name="number" localSheetId="1">#REF!</definedName>
    <definedName name="number" localSheetId="2">#REF!</definedName>
    <definedName name="number" localSheetId="5">#REF!</definedName>
    <definedName name="number" localSheetId="6">#REF!</definedName>
    <definedName name="number" localSheetId="7">#REF!</definedName>
    <definedName name="number" localSheetId="8">#REF!</definedName>
    <definedName name="number" localSheetId="9">#REF!</definedName>
    <definedName name="number" localSheetId="10">#REF!</definedName>
    <definedName name="number" localSheetId="11">#REF!</definedName>
    <definedName name="number" localSheetId="12">#REF!</definedName>
    <definedName name="number" localSheetId="13">#REF!</definedName>
    <definedName name="number">#REF!</definedName>
    <definedName name="object_name" localSheetId="15">#REF!</definedName>
    <definedName name="object_name" localSheetId="0">#REF!</definedName>
    <definedName name="object_name" localSheetId="1">#REF!</definedName>
    <definedName name="object_name" localSheetId="2">#REF!</definedName>
    <definedName name="object_name" localSheetId="5">#REF!</definedName>
    <definedName name="object_name" localSheetId="6">#REF!</definedName>
    <definedName name="object_name" localSheetId="7">#REF!</definedName>
    <definedName name="object_name" localSheetId="8">#REF!</definedName>
    <definedName name="object_name" localSheetId="9">#REF!</definedName>
    <definedName name="object_name" localSheetId="10">#REF!</definedName>
    <definedName name="object_name" localSheetId="11">#REF!</definedName>
    <definedName name="object_name" localSheetId="12">#REF!</definedName>
    <definedName name="object_name" localSheetId="13">#REF!</definedName>
    <definedName name="object_name">#REF!</definedName>
    <definedName name="OBJECT_NUMBER1" localSheetId="15">#REF!</definedName>
    <definedName name="OBJECT_NUMBER1" localSheetId="0">#REF!</definedName>
    <definedName name="OBJECT_NUMBER1" localSheetId="1">#REF!</definedName>
    <definedName name="OBJECT_NUMBER1" localSheetId="2">#REF!</definedName>
    <definedName name="OBJECT_NUMBER1" localSheetId="4">#REF!</definedName>
    <definedName name="OBJECT_NUMBER1" localSheetId="5">#REF!</definedName>
    <definedName name="OBJECT_NUMBER1" localSheetId="6">#REF!</definedName>
    <definedName name="OBJECT_NUMBER1" localSheetId="7">#REF!</definedName>
    <definedName name="OBJECT_NUMBER1" localSheetId="8">#REF!</definedName>
    <definedName name="OBJECT_NUMBER1" localSheetId="9">#REF!</definedName>
    <definedName name="OBJECT_NUMBER1" localSheetId="10">#REF!</definedName>
    <definedName name="OBJECT_NUMBER1" localSheetId="11">#REF!</definedName>
    <definedName name="OBJECT_NUMBER1" localSheetId="12">#REF!</definedName>
    <definedName name="OBJECT_NUMBER1" localSheetId="13">#REF!</definedName>
    <definedName name="OBJECT_NUMBER1">#REF!</definedName>
    <definedName name="OBJECT_NUMBER1_7" localSheetId="15">#REF!</definedName>
    <definedName name="OBJECT_NUMBER1_7" localSheetId="0">#REF!</definedName>
    <definedName name="OBJECT_NUMBER1_7" localSheetId="1">#REF!</definedName>
    <definedName name="OBJECT_NUMBER1_7" localSheetId="4">#REF!</definedName>
    <definedName name="OBJECT_NUMBER1_7" localSheetId="5">#REF!</definedName>
    <definedName name="OBJECT_NUMBER1_7" localSheetId="6">#REF!</definedName>
    <definedName name="OBJECT_NUMBER1_7" localSheetId="7">#REF!</definedName>
    <definedName name="OBJECT_NUMBER1_7" localSheetId="8">#REF!</definedName>
    <definedName name="OBJECT_NUMBER1_7" localSheetId="9">#REF!</definedName>
    <definedName name="OBJECT_NUMBER1_7" localSheetId="10">#REF!</definedName>
    <definedName name="OBJECT_NUMBER1_7" localSheetId="11">#REF!</definedName>
    <definedName name="OBJECT_NUMBER1_7" localSheetId="12">#REF!</definedName>
    <definedName name="OBJECT_NUMBER1_7" localSheetId="13">#REF!</definedName>
    <definedName name="OBJECT_NUMBER1_7">#REF!</definedName>
    <definedName name="OBJECT_NUMBER1_8" localSheetId="15">#REF!</definedName>
    <definedName name="OBJECT_NUMBER1_8" localSheetId="0">#REF!</definedName>
    <definedName name="OBJECT_NUMBER1_8" localSheetId="1">#REF!</definedName>
    <definedName name="OBJECT_NUMBER1_8" localSheetId="4">#REF!</definedName>
    <definedName name="OBJECT_NUMBER1_8" localSheetId="5">#REF!</definedName>
    <definedName name="OBJECT_NUMBER1_8" localSheetId="6">#REF!</definedName>
    <definedName name="OBJECT_NUMBER1_8" localSheetId="7">#REF!</definedName>
    <definedName name="OBJECT_NUMBER1_8" localSheetId="8">#REF!</definedName>
    <definedName name="OBJECT_NUMBER1_8" localSheetId="9">#REF!</definedName>
    <definedName name="OBJECT_NUMBER1_8" localSheetId="10">#REF!</definedName>
    <definedName name="OBJECT_NUMBER1_8" localSheetId="11">#REF!</definedName>
    <definedName name="OBJECT_NUMBER1_8" localSheetId="12">#REF!</definedName>
    <definedName name="OBJECT_NUMBER1_8" localSheetId="13">#REF!</definedName>
    <definedName name="OBJECT_NUMBER1_8">#REF!</definedName>
    <definedName name="OBJECT_NUMBER2" localSheetId="15">#REF!</definedName>
    <definedName name="OBJECT_NUMBER2" localSheetId="0">#REF!</definedName>
    <definedName name="OBJECT_NUMBER2" localSheetId="1">#REF!</definedName>
    <definedName name="OBJECT_NUMBER2" localSheetId="2">#REF!</definedName>
    <definedName name="OBJECT_NUMBER2" localSheetId="5">#REF!</definedName>
    <definedName name="OBJECT_NUMBER2" localSheetId="6">#REF!</definedName>
    <definedName name="OBJECT_NUMBER2" localSheetId="7">#REF!</definedName>
    <definedName name="OBJECT_NUMBER2" localSheetId="8">#REF!</definedName>
    <definedName name="OBJECT_NUMBER2" localSheetId="9">#REF!</definedName>
    <definedName name="OBJECT_NUMBER2" localSheetId="10">#REF!</definedName>
    <definedName name="OBJECT_NUMBER2" localSheetId="11">#REF!</definedName>
    <definedName name="OBJECT_NUMBER2" localSheetId="12">#REF!</definedName>
    <definedName name="OBJECT_NUMBER2" localSheetId="13">#REF!</definedName>
    <definedName name="OBJECT_NUMBER2">#REF!</definedName>
    <definedName name="OBJECT_NUMBER3" localSheetId="15">#REF!</definedName>
    <definedName name="OBJECT_NUMBER3" localSheetId="0">#REF!</definedName>
    <definedName name="OBJECT_NUMBER3" localSheetId="1">#REF!</definedName>
    <definedName name="OBJECT_NUMBER3" localSheetId="2">#REF!</definedName>
    <definedName name="OBJECT_NUMBER3" localSheetId="5">#REF!</definedName>
    <definedName name="OBJECT_NUMBER3" localSheetId="6">#REF!</definedName>
    <definedName name="OBJECT_NUMBER3" localSheetId="7">#REF!</definedName>
    <definedName name="OBJECT_NUMBER3" localSheetId="8">#REF!</definedName>
    <definedName name="OBJECT_NUMBER3" localSheetId="9">#REF!</definedName>
    <definedName name="OBJECT_NUMBER3" localSheetId="10">#REF!</definedName>
    <definedName name="OBJECT_NUMBER3" localSheetId="11">#REF!</definedName>
    <definedName name="OBJECT_NUMBER3" localSheetId="12">#REF!</definedName>
    <definedName name="OBJECT_NUMBER3" localSheetId="13">#REF!</definedName>
    <definedName name="OBJECT_NUMBER3">#REF!</definedName>
    <definedName name="OBJECT_NUMBER5" localSheetId="15">#REF!</definedName>
    <definedName name="OBJECT_NUMBER5" localSheetId="0">#REF!</definedName>
    <definedName name="OBJECT_NUMBER5" localSheetId="1">#REF!</definedName>
    <definedName name="OBJECT_NUMBER5" localSheetId="2">#REF!</definedName>
    <definedName name="OBJECT_NUMBER5" localSheetId="5">#REF!</definedName>
    <definedName name="OBJECT_NUMBER5" localSheetId="6">#REF!</definedName>
    <definedName name="OBJECT_NUMBER5" localSheetId="7">#REF!</definedName>
    <definedName name="OBJECT_NUMBER5" localSheetId="8">#REF!</definedName>
    <definedName name="OBJECT_NUMBER5" localSheetId="9">#REF!</definedName>
    <definedName name="OBJECT_NUMBER5" localSheetId="10">#REF!</definedName>
    <definedName name="OBJECT_NUMBER5" localSheetId="11">#REF!</definedName>
    <definedName name="OBJECT_NUMBER5" localSheetId="12">#REF!</definedName>
    <definedName name="OBJECT_NUMBER5" localSheetId="13">#REF!</definedName>
    <definedName name="OBJECT_NUMBER5">#REF!</definedName>
    <definedName name="OBJECT_NUMBER6" localSheetId="15">#REF!</definedName>
    <definedName name="OBJECT_NUMBER6" localSheetId="0">#REF!</definedName>
    <definedName name="OBJECT_NUMBER6" localSheetId="1">#REF!</definedName>
    <definedName name="OBJECT_NUMBER6" localSheetId="2">#REF!</definedName>
    <definedName name="OBJECT_NUMBER6" localSheetId="5">#REF!</definedName>
    <definedName name="OBJECT_NUMBER6" localSheetId="6">#REF!</definedName>
    <definedName name="OBJECT_NUMBER6" localSheetId="7">#REF!</definedName>
    <definedName name="OBJECT_NUMBER6" localSheetId="8">#REF!</definedName>
    <definedName name="OBJECT_NUMBER6" localSheetId="9">#REF!</definedName>
    <definedName name="OBJECT_NUMBER6" localSheetId="10">#REF!</definedName>
    <definedName name="OBJECT_NUMBER6" localSheetId="11">#REF!</definedName>
    <definedName name="OBJECT_NUMBER6" localSheetId="12">#REF!</definedName>
    <definedName name="OBJECT_NUMBER6" localSheetId="13">#REF!</definedName>
    <definedName name="OBJECT_NUMBER6">#REF!</definedName>
    <definedName name="OBJECT_NUMBER7" localSheetId="15">#REF!</definedName>
    <definedName name="OBJECT_NUMBER7" localSheetId="0">#REF!</definedName>
    <definedName name="OBJECT_NUMBER7" localSheetId="1">#REF!</definedName>
    <definedName name="OBJECT_NUMBER7" localSheetId="2">#REF!</definedName>
    <definedName name="OBJECT_NUMBER7" localSheetId="5">#REF!</definedName>
    <definedName name="OBJECT_NUMBER7" localSheetId="6">#REF!</definedName>
    <definedName name="OBJECT_NUMBER7" localSheetId="7">#REF!</definedName>
    <definedName name="OBJECT_NUMBER7" localSheetId="8">#REF!</definedName>
    <definedName name="OBJECT_NUMBER7" localSheetId="9">#REF!</definedName>
    <definedName name="OBJECT_NUMBER7" localSheetId="10">#REF!</definedName>
    <definedName name="OBJECT_NUMBER7" localSheetId="11">#REF!</definedName>
    <definedName name="OBJECT_NUMBER7" localSheetId="12">#REF!</definedName>
    <definedName name="OBJECT_NUMBER7" localSheetId="13">#REF!</definedName>
    <definedName name="OBJECT_NUMBER7">#REF!</definedName>
    <definedName name="OBJECT_NUMBER8" localSheetId="15">#REF!</definedName>
    <definedName name="OBJECT_NUMBER8" localSheetId="0">#REF!</definedName>
    <definedName name="OBJECT_NUMBER8" localSheetId="1">#REF!</definedName>
    <definedName name="OBJECT_NUMBER8" localSheetId="2">#REF!</definedName>
    <definedName name="OBJECT_NUMBER8" localSheetId="5">#REF!</definedName>
    <definedName name="OBJECT_NUMBER8" localSheetId="6">#REF!</definedName>
    <definedName name="OBJECT_NUMBER8" localSheetId="7">#REF!</definedName>
    <definedName name="OBJECT_NUMBER8" localSheetId="8">#REF!</definedName>
    <definedName name="OBJECT_NUMBER8" localSheetId="9">#REF!</definedName>
    <definedName name="OBJECT_NUMBER8" localSheetId="10">#REF!</definedName>
    <definedName name="OBJECT_NUMBER8" localSheetId="11">#REF!</definedName>
    <definedName name="OBJECT_NUMBER8" localSheetId="12">#REF!</definedName>
    <definedName name="OBJECT_NUMBER8" localSheetId="13">#REF!</definedName>
    <definedName name="OBJECT_NUMBER8">#REF!</definedName>
    <definedName name="object1" localSheetId="15">#REF!</definedName>
    <definedName name="object1" localSheetId="0">#REF!</definedName>
    <definedName name="object1" localSheetId="1">#REF!</definedName>
    <definedName name="object1" localSheetId="2">#REF!</definedName>
    <definedName name="object1" localSheetId="5">#REF!</definedName>
    <definedName name="object1" localSheetId="6">#REF!</definedName>
    <definedName name="object1" localSheetId="7">#REF!</definedName>
    <definedName name="object1" localSheetId="8">#REF!</definedName>
    <definedName name="object1" localSheetId="9">#REF!</definedName>
    <definedName name="object1" localSheetId="10">#REF!</definedName>
    <definedName name="object1" localSheetId="11">#REF!</definedName>
    <definedName name="object1" localSheetId="12">#REF!</definedName>
    <definedName name="object1" localSheetId="13">#REF!</definedName>
    <definedName name="object1">#REF!</definedName>
    <definedName name="object2" localSheetId="15">#REF!</definedName>
    <definedName name="object2" localSheetId="0">#REF!</definedName>
    <definedName name="object2" localSheetId="1">#REF!</definedName>
    <definedName name="object2" localSheetId="2">#REF!</definedName>
    <definedName name="object2" localSheetId="5">#REF!</definedName>
    <definedName name="object2" localSheetId="6">#REF!</definedName>
    <definedName name="object2" localSheetId="7">#REF!</definedName>
    <definedName name="object2" localSheetId="8">#REF!</definedName>
    <definedName name="object2" localSheetId="9">#REF!</definedName>
    <definedName name="object2" localSheetId="10">#REF!</definedName>
    <definedName name="object2" localSheetId="11">#REF!</definedName>
    <definedName name="object2" localSheetId="12">#REF!</definedName>
    <definedName name="object2" localSheetId="13">#REF!</definedName>
    <definedName name="object2">#REF!</definedName>
    <definedName name="object3" localSheetId="15">#REF!</definedName>
    <definedName name="object3" localSheetId="0">#REF!</definedName>
    <definedName name="object3" localSheetId="1">#REF!</definedName>
    <definedName name="object3" localSheetId="2">#REF!</definedName>
    <definedName name="object3" localSheetId="5">#REF!</definedName>
    <definedName name="object3" localSheetId="6">#REF!</definedName>
    <definedName name="object3" localSheetId="7">#REF!</definedName>
    <definedName name="object3" localSheetId="8">#REF!</definedName>
    <definedName name="object3" localSheetId="9">#REF!</definedName>
    <definedName name="object3" localSheetId="10">#REF!</definedName>
    <definedName name="object3" localSheetId="11">#REF!</definedName>
    <definedName name="object3" localSheetId="12">#REF!</definedName>
    <definedName name="object3" localSheetId="13">#REF!</definedName>
    <definedName name="object3">#REF!</definedName>
    <definedName name="object5" localSheetId="15">#REF!</definedName>
    <definedName name="object5" localSheetId="0">#REF!</definedName>
    <definedName name="object5" localSheetId="1">#REF!</definedName>
    <definedName name="object5" localSheetId="2">#REF!</definedName>
    <definedName name="object5" localSheetId="5">#REF!</definedName>
    <definedName name="object5" localSheetId="6">#REF!</definedName>
    <definedName name="object5" localSheetId="7">#REF!</definedName>
    <definedName name="object5" localSheetId="8">#REF!</definedName>
    <definedName name="object5" localSheetId="9">#REF!</definedName>
    <definedName name="object5" localSheetId="10">#REF!</definedName>
    <definedName name="object5" localSheetId="11">#REF!</definedName>
    <definedName name="object5" localSheetId="12">#REF!</definedName>
    <definedName name="object5" localSheetId="13">#REF!</definedName>
    <definedName name="object5">#REF!</definedName>
    <definedName name="object6" localSheetId="15">#REF!</definedName>
    <definedName name="object6" localSheetId="0">#REF!</definedName>
    <definedName name="object6" localSheetId="1">#REF!</definedName>
    <definedName name="object6" localSheetId="2">#REF!</definedName>
    <definedName name="object6" localSheetId="5">#REF!</definedName>
    <definedName name="object6" localSheetId="6">#REF!</definedName>
    <definedName name="object6" localSheetId="7">#REF!</definedName>
    <definedName name="object6" localSheetId="8">#REF!</definedName>
    <definedName name="object6" localSheetId="9">#REF!</definedName>
    <definedName name="object6" localSheetId="10">#REF!</definedName>
    <definedName name="object6" localSheetId="11">#REF!</definedName>
    <definedName name="object6" localSheetId="12">#REF!</definedName>
    <definedName name="object6" localSheetId="13">#REF!</definedName>
    <definedName name="object6">#REF!</definedName>
    <definedName name="object7" localSheetId="15">#REF!</definedName>
    <definedName name="object7" localSheetId="0">#REF!</definedName>
    <definedName name="object7" localSheetId="1">#REF!</definedName>
    <definedName name="object7" localSheetId="2">#REF!</definedName>
    <definedName name="object7" localSheetId="5">#REF!</definedName>
    <definedName name="object7" localSheetId="6">#REF!</definedName>
    <definedName name="object7" localSheetId="7">#REF!</definedName>
    <definedName name="object7" localSheetId="8">#REF!</definedName>
    <definedName name="object7" localSheetId="9">#REF!</definedName>
    <definedName name="object7" localSheetId="10">#REF!</definedName>
    <definedName name="object7" localSheetId="11">#REF!</definedName>
    <definedName name="object7" localSheetId="12">#REF!</definedName>
    <definedName name="object7" localSheetId="13">#REF!</definedName>
    <definedName name="object7">#REF!</definedName>
    <definedName name="object8" localSheetId="15">#REF!</definedName>
    <definedName name="object8" localSheetId="0">#REF!</definedName>
    <definedName name="object8" localSheetId="1">#REF!</definedName>
    <definedName name="object8" localSheetId="2">#REF!</definedName>
    <definedName name="object8" localSheetId="5">#REF!</definedName>
    <definedName name="object8" localSheetId="6">#REF!</definedName>
    <definedName name="object8" localSheetId="7">#REF!</definedName>
    <definedName name="object8" localSheetId="8">#REF!</definedName>
    <definedName name="object8" localSheetId="9">#REF!</definedName>
    <definedName name="object8" localSheetId="10">#REF!</definedName>
    <definedName name="object8" localSheetId="11">#REF!</definedName>
    <definedName name="object8" localSheetId="12">#REF!</definedName>
    <definedName name="object8" localSheetId="13">#REF!</definedName>
    <definedName name="object8">#REF!</definedName>
    <definedName name="sal_1" localSheetId="14">#REF!</definedName>
    <definedName name="sal_2" localSheetId="14">#REF!</definedName>
    <definedName name="sal_3" localSheetId="14">#REF!</definedName>
    <definedName name="sdsdasdasdasda" localSheetId="15">#REF!</definedName>
    <definedName name="sdsdasdasdasda" localSheetId="14">#REF!</definedName>
    <definedName name="sdsdasdasdasda">#REF!</definedName>
    <definedName name="sdsdsdsdsdsdsa" localSheetId="15">#REF!</definedName>
    <definedName name="sdsdsdsdsdsdsa" localSheetId="14">#REF!</definedName>
    <definedName name="sdsdsdsdsdsdsa">#REF!</definedName>
    <definedName name="sdsdssd" localSheetId="15">#REF!</definedName>
    <definedName name="sdsdssd" localSheetId="14">#REF!</definedName>
    <definedName name="sdsdssd">#REF!</definedName>
    <definedName name="ssdas" localSheetId="15">#REF!</definedName>
    <definedName name="ssdas" localSheetId="14">#REF!</definedName>
    <definedName name="ssdas">#REF!</definedName>
    <definedName name="summa_work" localSheetId="15">#REF!</definedName>
    <definedName name="summa_work" localSheetId="0">#REF!</definedName>
    <definedName name="summa_work" localSheetId="1">#REF!</definedName>
    <definedName name="summa_work" localSheetId="2">#REF!</definedName>
    <definedName name="summa_work" localSheetId="5">#REF!</definedName>
    <definedName name="summa_work" localSheetId="6">#REF!</definedName>
    <definedName name="summa_work" localSheetId="7">#REF!</definedName>
    <definedName name="summa_work" localSheetId="8">#REF!</definedName>
    <definedName name="summa_work" localSheetId="9">#REF!</definedName>
    <definedName name="summa_work" localSheetId="10">#REF!</definedName>
    <definedName name="summa_work" localSheetId="11">#REF!</definedName>
    <definedName name="summa_work" localSheetId="12">#REF!</definedName>
    <definedName name="summa_work" localSheetId="13">#REF!</definedName>
    <definedName name="summa_work">#REF!</definedName>
    <definedName name="Title" localSheetId="15">#REF!</definedName>
    <definedName name="Title" localSheetId="0">#REF!</definedName>
    <definedName name="Title" localSheetId="1">#REF!</definedName>
    <definedName name="Title" localSheetId="2">#REF!</definedName>
    <definedName name="Title" localSheetId="5">#REF!</definedName>
    <definedName name="Title" localSheetId="6">#REF!</definedName>
    <definedName name="Title" localSheetId="7">#REF!</definedName>
    <definedName name="Title" localSheetId="8">#REF!</definedName>
    <definedName name="Title" localSheetId="9">#REF!</definedName>
    <definedName name="Title" localSheetId="10">#REF!</definedName>
    <definedName name="Title" localSheetId="11">#REF!</definedName>
    <definedName name="Title" localSheetId="12">#REF!</definedName>
    <definedName name="Title" localSheetId="13">#REF!</definedName>
    <definedName name="Title">#REF!</definedName>
    <definedName name="trans_1" localSheetId="14">#REF!</definedName>
    <definedName name="v" localSheetId="15">#REF!</definedName>
    <definedName name="v" localSheetId="14">#REF!</definedName>
    <definedName name="v">#REF!</definedName>
    <definedName name="vor" localSheetId="15">#REF!</definedName>
    <definedName name="vor" localSheetId="0">#REF!</definedName>
    <definedName name="vor" localSheetId="1">#REF!</definedName>
    <definedName name="vor" localSheetId="2">#REF!</definedName>
    <definedName name="vor" localSheetId="5">#REF!</definedName>
    <definedName name="vor" localSheetId="6">#REF!</definedName>
    <definedName name="vor" localSheetId="7">#REF!</definedName>
    <definedName name="vor" localSheetId="8">#REF!</definedName>
    <definedName name="vor" localSheetId="9">#REF!</definedName>
    <definedName name="vor" localSheetId="10">#REF!</definedName>
    <definedName name="vor" localSheetId="11">#REF!</definedName>
    <definedName name="vor" localSheetId="12">#REF!</definedName>
    <definedName name="vor" localSheetId="13">#REF!</definedName>
    <definedName name="vor">#REF!</definedName>
    <definedName name="VR" localSheetId="15">#REF!</definedName>
    <definedName name="VR" localSheetId="0">#REF!</definedName>
    <definedName name="VR" localSheetId="1">#REF!</definedName>
    <definedName name="VR" localSheetId="2">#REF!</definedName>
    <definedName name="VR" localSheetId="5">#REF!</definedName>
    <definedName name="VR" localSheetId="6">#REF!</definedName>
    <definedName name="VR" localSheetId="7">#REF!</definedName>
    <definedName name="VR" localSheetId="8">#REF!</definedName>
    <definedName name="VR" localSheetId="9">#REF!</definedName>
    <definedName name="VR" localSheetId="10">#REF!</definedName>
    <definedName name="VR" localSheetId="11">#REF!</definedName>
    <definedName name="VR" localSheetId="12">#REF!</definedName>
    <definedName name="VR" localSheetId="13">#REF!</definedName>
    <definedName name="VR">#REF!</definedName>
    <definedName name="work_title" localSheetId="15">#REF!</definedName>
    <definedName name="work_title" localSheetId="0">#REF!</definedName>
    <definedName name="work_title" localSheetId="1">#REF!</definedName>
    <definedName name="work_title" localSheetId="2">#REF!</definedName>
    <definedName name="work_title" localSheetId="4">#REF!</definedName>
    <definedName name="work_title" localSheetId="5">#REF!</definedName>
    <definedName name="work_title" localSheetId="6">#REF!</definedName>
    <definedName name="work_title" localSheetId="7">#REF!</definedName>
    <definedName name="work_title" localSheetId="8">#REF!</definedName>
    <definedName name="work_title" localSheetId="9">#REF!</definedName>
    <definedName name="work_title" localSheetId="10">#REF!</definedName>
    <definedName name="work_title" localSheetId="11">#REF!</definedName>
    <definedName name="work_title" localSheetId="12">#REF!</definedName>
    <definedName name="work_title" localSheetId="13">#REF!</definedName>
    <definedName name="work_title">#REF!</definedName>
    <definedName name="work_title_7" localSheetId="15">#REF!</definedName>
    <definedName name="work_title_7" localSheetId="0">#REF!</definedName>
    <definedName name="work_title_7" localSheetId="1">#REF!</definedName>
    <definedName name="work_title_7" localSheetId="4">#REF!</definedName>
    <definedName name="work_title_7" localSheetId="5">#REF!</definedName>
    <definedName name="work_title_7" localSheetId="6">#REF!</definedName>
    <definedName name="work_title_7" localSheetId="7">#REF!</definedName>
    <definedName name="work_title_7" localSheetId="8">#REF!</definedName>
    <definedName name="work_title_7" localSheetId="9">#REF!</definedName>
    <definedName name="work_title_7" localSheetId="10">#REF!</definedName>
    <definedName name="work_title_7" localSheetId="11">#REF!</definedName>
    <definedName name="work_title_7" localSheetId="12">#REF!</definedName>
    <definedName name="work_title_7" localSheetId="13">#REF!</definedName>
    <definedName name="work_title_7">#REF!</definedName>
    <definedName name="work_title_8" localSheetId="15">#REF!</definedName>
    <definedName name="work_title_8" localSheetId="0">#REF!</definedName>
    <definedName name="work_title_8" localSheetId="1">#REF!</definedName>
    <definedName name="work_title_8" localSheetId="4">#REF!</definedName>
    <definedName name="work_title_8" localSheetId="5">#REF!</definedName>
    <definedName name="work_title_8" localSheetId="6">#REF!</definedName>
    <definedName name="work_title_8" localSheetId="7">#REF!</definedName>
    <definedName name="work_title_8" localSheetId="8">#REF!</definedName>
    <definedName name="work_title_8" localSheetId="9">#REF!</definedName>
    <definedName name="work_title_8" localSheetId="10">#REF!</definedName>
    <definedName name="work_title_8" localSheetId="11">#REF!</definedName>
    <definedName name="work_title_8" localSheetId="12">#REF!</definedName>
    <definedName name="work_title_8" localSheetId="13">#REF!</definedName>
    <definedName name="work_title_8">#REF!</definedName>
    <definedName name="А1" localSheetId="15">#REF!</definedName>
    <definedName name="А1" localSheetId="0">#REF!</definedName>
    <definedName name="А1" localSheetId="1">#REF!</definedName>
    <definedName name="А1" localSheetId="2">#REF!</definedName>
    <definedName name="А1" localSheetId="5">#REF!</definedName>
    <definedName name="А1" localSheetId="6">#REF!</definedName>
    <definedName name="А1" localSheetId="7">#REF!</definedName>
    <definedName name="А1" localSheetId="8">#REF!</definedName>
    <definedName name="А1" localSheetId="9">#REF!</definedName>
    <definedName name="А1" localSheetId="10">#REF!</definedName>
    <definedName name="А1" localSheetId="11">#REF!</definedName>
    <definedName name="А1" localSheetId="12">#REF!</definedName>
    <definedName name="А1" localSheetId="13">#REF!</definedName>
    <definedName name="А1" localSheetId="14">#REF!</definedName>
    <definedName name="А1">#REF!</definedName>
    <definedName name="А17" localSheetId="15">#REF!</definedName>
    <definedName name="А17" localSheetId="0">#REF!</definedName>
    <definedName name="А17" localSheetId="1">#REF!</definedName>
    <definedName name="А17" localSheetId="2">#REF!</definedName>
    <definedName name="А17" localSheetId="4">#REF!</definedName>
    <definedName name="А17" localSheetId="5">#REF!</definedName>
    <definedName name="А17" localSheetId="6">#REF!</definedName>
    <definedName name="А17" localSheetId="7">#REF!</definedName>
    <definedName name="А17" localSheetId="8">#REF!</definedName>
    <definedName name="А17" localSheetId="9">#REF!</definedName>
    <definedName name="А17" localSheetId="10">#REF!</definedName>
    <definedName name="А17" localSheetId="11">#REF!</definedName>
    <definedName name="А17" localSheetId="12">#REF!</definedName>
    <definedName name="А17" localSheetId="13">#REF!</definedName>
    <definedName name="А17" localSheetId="14">#REF!</definedName>
    <definedName name="А17">#REF!</definedName>
    <definedName name="А2" localSheetId="15">#REF!</definedName>
    <definedName name="А2" localSheetId="14">#REF!</definedName>
    <definedName name="А2">#REF!</definedName>
    <definedName name="А2_2" localSheetId="15">#REF!</definedName>
    <definedName name="А2_2" localSheetId="14">#REF!</definedName>
    <definedName name="А2_2">#REF!</definedName>
    <definedName name="А2_3" localSheetId="15">#REF!</definedName>
    <definedName name="А2_3" localSheetId="14">#REF!</definedName>
    <definedName name="А2_3">#REF!</definedName>
    <definedName name="А2_4" localSheetId="15">#REF!</definedName>
    <definedName name="А2_4" localSheetId="14">#REF!</definedName>
    <definedName name="А2_4">#REF!</definedName>
    <definedName name="А5" localSheetId="15">#REF!</definedName>
    <definedName name="А5" localSheetId="0">#REF!</definedName>
    <definedName name="А5" localSheetId="1">#REF!</definedName>
    <definedName name="А5" localSheetId="2">#REF!</definedName>
    <definedName name="А5" localSheetId="5">#REF!</definedName>
    <definedName name="А5" localSheetId="6">#REF!</definedName>
    <definedName name="А5" localSheetId="7">#REF!</definedName>
    <definedName name="А5" localSheetId="8">#REF!</definedName>
    <definedName name="А5" localSheetId="9">#REF!</definedName>
    <definedName name="А5" localSheetId="10">#REF!</definedName>
    <definedName name="А5" localSheetId="11">#REF!</definedName>
    <definedName name="А5" localSheetId="12">#REF!</definedName>
    <definedName name="А5" localSheetId="13">#REF!</definedName>
    <definedName name="А5">#REF!</definedName>
    <definedName name="а9876543" localSheetId="15">#REF!</definedName>
    <definedName name="а9876543" localSheetId="14">#REF!</definedName>
    <definedName name="а9876543">#REF!</definedName>
    <definedName name="акциз" localSheetId="15">#REF!</definedName>
    <definedName name="акциз" localSheetId="0">#REF!</definedName>
    <definedName name="акциз" localSheetId="1">#REF!</definedName>
    <definedName name="акциз" localSheetId="2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7">#REF!</definedName>
    <definedName name="акциз" localSheetId="8">#REF!</definedName>
    <definedName name="акциз" localSheetId="9">#REF!</definedName>
    <definedName name="акциз" localSheetId="10">#REF!</definedName>
    <definedName name="акциз" localSheetId="11">#REF!</definedName>
    <definedName name="акциз" localSheetId="12">#REF!</definedName>
    <definedName name="акциз" localSheetId="13">#REF!</definedName>
    <definedName name="акциз" localSheetId="14">#REF!</definedName>
    <definedName name="акциз">#REF!</definedName>
    <definedName name="Андижан" localSheetId="15">#REF!</definedName>
    <definedName name="Андижан" localSheetId="14">#REF!</definedName>
    <definedName name="Андижан">#REF!</definedName>
    <definedName name="АП" localSheetId="15">#REF!</definedName>
    <definedName name="АП" localSheetId="0">#REF!</definedName>
    <definedName name="АП" localSheetId="1">#REF!</definedName>
    <definedName name="АП" localSheetId="2">#REF!</definedName>
    <definedName name="АП" localSheetId="4">#REF!</definedName>
    <definedName name="АП" localSheetId="5">#REF!</definedName>
    <definedName name="АП" localSheetId="6">#REF!</definedName>
    <definedName name="АП" localSheetId="7">#REF!</definedName>
    <definedName name="АП" localSheetId="8">#REF!</definedName>
    <definedName name="АП" localSheetId="9">#REF!</definedName>
    <definedName name="АП" localSheetId="10">#REF!</definedName>
    <definedName name="АП" localSheetId="11">#REF!</definedName>
    <definedName name="АП" localSheetId="12">#REF!</definedName>
    <definedName name="АП" localSheetId="13">#REF!</definedName>
    <definedName name="АП" localSheetId="14">#REF!</definedName>
    <definedName name="АП">#REF!</definedName>
    <definedName name="арр" localSheetId="15">#REF!</definedName>
    <definedName name="арр" localSheetId="14">#REF!</definedName>
    <definedName name="арр">#REF!</definedName>
    <definedName name="_xlnm.Database" localSheetId="15">#REF!</definedName>
    <definedName name="_xlnm.Database" localSheetId="14">#REF!</definedName>
    <definedName name="_xlnm.Database">#REF!</definedName>
    <definedName name="ббб" localSheetId="15">#REF!</definedName>
    <definedName name="ббб" localSheetId="0">#REF!</definedName>
    <definedName name="ббб" localSheetId="1">#REF!</definedName>
    <definedName name="ббб" localSheetId="4">#REF!</definedName>
    <definedName name="ббб" localSheetId="5">#REF!</definedName>
    <definedName name="ббб" localSheetId="6">#REF!</definedName>
    <definedName name="ббб" localSheetId="7">#REF!</definedName>
    <definedName name="ббб" localSheetId="8">#REF!</definedName>
    <definedName name="ббб" localSheetId="9">#REF!</definedName>
    <definedName name="ббб" localSheetId="10">#REF!</definedName>
    <definedName name="ббб" localSheetId="11">#REF!</definedName>
    <definedName name="ббб" localSheetId="12">#REF!</definedName>
    <definedName name="ббб" localSheetId="13">#REF!</definedName>
    <definedName name="ббб">#REF!</definedName>
    <definedName name="ббб_7" localSheetId="15">#REF!</definedName>
    <definedName name="ббб_7" localSheetId="0">#REF!</definedName>
    <definedName name="ббб_7" localSheetId="1">#REF!</definedName>
    <definedName name="ббб_7" localSheetId="4">#REF!</definedName>
    <definedName name="ббб_7" localSheetId="5">#REF!</definedName>
    <definedName name="ббб_7" localSheetId="6">#REF!</definedName>
    <definedName name="ббб_7" localSheetId="7">#REF!</definedName>
    <definedName name="ббб_7" localSheetId="8">#REF!</definedName>
    <definedName name="ббб_7" localSheetId="9">#REF!</definedName>
    <definedName name="ббб_7" localSheetId="10">#REF!</definedName>
    <definedName name="ббб_7" localSheetId="11">#REF!</definedName>
    <definedName name="ббб_7" localSheetId="12">#REF!</definedName>
    <definedName name="ббб_7" localSheetId="13">#REF!</definedName>
    <definedName name="ббб_7">#REF!</definedName>
    <definedName name="ббб_8" localSheetId="15">#REF!</definedName>
    <definedName name="ббб_8" localSheetId="0">#REF!</definedName>
    <definedName name="ббб_8" localSheetId="1">#REF!</definedName>
    <definedName name="ббб_8" localSheetId="4">#REF!</definedName>
    <definedName name="ббб_8" localSheetId="5">#REF!</definedName>
    <definedName name="ббб_8" localSheetId="6">#REF!</definedName>
    <definedName name="ббб_8" localSheetId="7">#REF!</definedName>
    <definedName name="ббб_8" localSheetId="8">#REF!</definedName>
    <definedName name="ббб_8" localSheetId="9">#REF!</definedName>
    <definedName name="ббб_8" localSheetId="10">#REF!</definedName>
    <definedName name="ббб_8" localSheetId="11">#REF!</definedName>
    <definedName name="ббб_8" localSheetId="12">#REF!</definedName>
    <definedName name="ббб_8" localSheetId="13">#REF!</definedName>
    <definedName name="ббб_8">#REF!</definedName>
    <definedName name="бльоор" localSheetId="15">#REF!</definedName>
    <definedName name="бльоор" localSheetId="0">#REF!</definedName>
    <definedName name="бльоор" localSheetId="1">#REF!</definedName>
    <definedName name="бльоор" localSheetId="5">#REF!</definedName>
    <definedName name="бльоор" localSheetId="6">#REF!</definedName>
    <definedName name="бльоор" localSheetId="7">#REF!</definedName>
    <definedName name="бльоор" localSheetId="8">#REF!</definedName>
    <definedName name="бльоор" localSheetId="9">#REF!</definedName>
    <definedName name="бльоор" localSheetId="14">#REF!</definedName>
    <definedName name="бльоор">#REF!</definedName>
    <definedName name="БОГОТТУМАН" localSheetId="15">#REF!</definedName>
    <definedName name="БОГОТТУМАН" localSheetId="0">#REF!</definedName>
    <definedName name="БОГОТТУМАН" localSheetId="1">#REF!</definedName>
    <definedName name="БОГОТТУМАН" localSheetId="2">#REF!</definedName>
    <definedName name="БОГОТТУМАН" localSheetId="5">#REF!</definedName>
    <definedName name="БОГОТТУМАН" localSheetId="6">#REF!</definedName>
    <definedName name="БОГОТТУМАН" localSheetId="7">#REF!</definedName>
    <definedName name="БОГОТТУМАН" localSheetId="8">#REF!</definedName>
    <definedName name="БОГОТТУМАН" localSheetId="9">#REF!</definedName>
    <definedName name="БОГОТТУМАН">#REF!</definedName>
    <definedName name="вамвқп" localSheetId="15">#REF!</definedName>
    <definedName name="вамвқп" localSheetId="0">#REF!</definedName>
    <definedName name="вамвқп" localSheetId="1">#REF!</definedName>
    <definedName name="вамвқп" localSheetId="7">#REF!</definedName>
    <definedName name="вамвқп" localSheetId="8">#REF!</definedName>
    <definedName name="вамвқп" localSheetId="9">#REF!</definedName>
    <definedName name="вамвқп">#REF!</definedName>
    <definedName name="вқф" localSheetId="15">#REF!</definedName>
    <definedName name="вқф" localSheetId="14">#REF!</definedName>
    <definedName name="вқф">#REF!</definedName>
    <definedName name="вфвф" localSheetId="15">#REF!</definedName>
    <definedName name="вфвф" localSheetId="0">#REF!</definedName>
    <definedName name="вфвф" localSheetId="1">#REF!</definedName>
    <definedName name="вфвф" localSheetId="2">#REF!</definedName>
    <definedName name="вфвф" localSheetId="5">#REF!</definedName>
    <definedName name="вфвф" localSheetId="6">#REF!</definedName>
    <definedName name="вфвф" localSheetId="7">#REF!</definedName>
    <definedName name="вфвф" localSheetId="8">#REF!</definedName>
    <definedName name="вфвф" localSheetId="9">#REF!</definedName>
    <definedName name="вфвф">#REF!</definedName>
    <definedName name="ГУРЛАНТУМАН" localSheetId="15">#REF!</definedName>
    <definedName name="ГУРЛАНТУМАН" localSheetId="0">#REF!</definedName>
    <definedName name="ГУРЛАНТУМАН" localSheetId="1">#REF!</definedName>
    <definedName name="ГУРЛАНТУМАН" localSheetId="2">#REF!</definedName>
    <definedName name="ГУРЛАНТУМАН" localSheetId="5">#REF!</definedName>
    <definedName name="ГУРЛАНТУМАН" localSheetId="6">#REF!</definedName>
    <definedName name="ГУРЛАНТУМАН" localSheetId="7">#REF!</definedName>
    <definedName name="ГУРЛАНТУМАН" localSheetId="8">#REF!</definedName>
    <definedName name="ГУРЛАНТУМАН" localSheetId="9">#REF!</definedName>
    <definedName name="ГУРЛАНТУМАН">#REF!</definedName>
    <definedName name="д" localSheetId="15">#REF!</definedName>
    <definedName name="д" localSheetId="14">#REF!</definedName>
    <definedName name="д">#REF!</definedName>
    <definedName name="дастур" localSheetId="15">#REF!</definedName>
    <definedName name="дастур" localSheetId="14">#REF!</definedName>
    <definedName name="дастур">#REF!</definedName>
    <definedName name="дИРЕКЦИЯ_ПО_СТР_ВУ_РЕГ.ВОДОПРОВОДОВ" localSheetId="15">#REF!</definedName>
    <definedName name="дИРЕКЦИЯ_ПО_СТР_ВУ_РЕГ.ВОДОПРОВОДОВ" localSheetId="0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7">#REF!</definedName>
    <definedName name="дИРЕКЦИЯ_ПО_СТР_ВУ_РЕГ.ВОДОПРОВОДОВ" localSheetId="8">#REF!</definedName>
    <definedName name="дИРЕКЦИЯ_ПО_СТР_ВУ_РЕГ.ВОДОПРОВОДОВ" localSheetId="9">#REF!</definedName>
    <definedName name="дИРЕКЦИЯ_ПО_СТР_ВУ_РЕГ.ВОДОПРОВОДОВ" localSheetId="10">#REF!</definedName>
    <definedName name="дИРЕКЦИЯ_ПО_СТР_ВУ_РЕГ.ВОДОПРОВОДОВ" localSheetId="11">#REF!</definedName>
    <definedName name="дИРЕКЦИЯ_ПО_СТР_ВУ_РЕГ.ВОДОПРОВОДОВ" localSheetId="12">#REF!</definedName>
    <definedName name="дИРЕКЦИЯ_ПО_СТР_ВУ_РЕГ.ВОДОПРОВОДОВ" localSheetId="13">#REF!</definedName>
    <definedName name="дИРЕКЦИЯ_ПО_СТР_ВУ_РЕГ.ВОДОПРОВОДОВ" localSheetId="14">#REF!</definedName>
    <definedName name="дИРЕКЦИЯ_ПО_СТР_ВУ_РЕГ.ВОДОПРОВОДОВ">#REF!</definedName>
    <definedName name="додо" localSheetId="15">#REF!</definedName>
    <definedName name="додо" localSheetId="14">#REF!</definedName>
    <definedName name="додо">#REF!</definedName>
    <definedName name="жадвал" localSheetId="15">#REF!</definedName>
    <definedName name="жадвал" localSheetId="14">#REF!</definedName>
    <definedName name="жадвал">#REF!</definedName>
    <definedName name="Зарплата_1" localSheetId="15">#REF!</definedName>
    <definedName name="Зарплата_1" localSheetId="0">#REF!</definedName>
    <definedName name="Зарплата_1" localSheetId="1">#REF!</definedName>
    <definedName name="Зарплата_1" localSheetId="2">#REF!</definedName>
    <definedName name="Зарплата_1" localSheetId="7">#REF!</definedName>
    <definedName name="Зарплата_1" localSheetId="8">#REF!</definedName>
    <definedName name="Зарплата_1" localSheetId="9">#REF!</definedName>
    <definedName name="Зарплата_1">#REF!</definedName>
    <definedName name="Зарплата_2" localSheetId="15">#REF!</definedName>
    <definedName name="Зарплата_2" localSheetId="0">#REF!</definedName>
    <definedName name="Зарплата_2" localSheetId="1">#REF!</definedName>
    <definedName name="Зарплата_2" localSheetId="2">#REF!</definedName>
    <definedName name="Зарплата_2" localSheetId="7">#REF!</definedName>
    <definedName name="Зарплата_2" localSheetId="8">#REF!</definedName>
    <definedName name="Зарплата_2" localSheetId="9">#REF!</definedName>
    <definedName name="Зарплата_2">#REF!</definedName>
    <definedName name="и21б" localSheetId="15">#REF!</definedName>
    <definedName name="и21б" localSheetId="10">#REF!</definedName>
    <definedName name="и21б" localSheetId="11">#REF!</definedName>
    <definedName name="и21б" localSheetId="12">#REF!</definedName>
    <definedName name="и21б" localSheetId="13">#REF!</definedName>
    <definedName name="и21б" localSheetId="14">#REF!</definedName>
    <definedName name="и21б">#REF!</definedName>
    <definedName name="илова21" localSheetId="15">#REF!</definedName>
    <definedName name="илова21" localSheetId="14">#REF!</definedName>
    <definedName name="илова21">#REF!</definedName>
    <definedName name="йййййй" localSheetId="15">#REF!</definedName>
    <definedName name="йййййй" localSheetId="14">#REF!</definedName>
    <definedName name="йййййй">#REF!</definedName>
    <definedName name="ййййййййййййййййййй" localSheetId="15">#REF!</definedName>
    <definedName name="ййййййййййййййййййй" localSheetId="14">#REF!</definedName>
    <definedName name="ййййййййййййййййййй">#REF!</definedName>
    <definedName name="ййййййййййййййййййййййййй" localSheetId="15">#REF!</definedName>
    <definedName name="ййййййййййййййййййййййййй" localSheetId="14">#REF!</definedName>
    <definedName name="ййййййййййййййййййййййййй">#REF!</definedName>
    <definedName name="км" localSheetId="15">#REF!</definedName>
    <definedName name="км" localSheetId="0">#REF!</definedName>
    <definedName name="км" localSheetId="1">#REF!</definedName>
    <definedName name="км" localSheetId="5">#REF!</definedName>
    <definedName name="км" localSheetId="6">#REF!</definedName>
    <definedName name="км" localSheetId="7">#REF!</definedName>
    <definedName name="км" localSheetId="8">#REF!</definedName>
    <definedName name="км" localSheetId="9">#REF!</definedName>
    <definedName name="км" localSheetId="10">#REF!</definedName>
    <definedName name="км" localSheetId="11">#REF!</definedName>
    <definedName name="км" localSheetId="12">#REF!</definedName>
    <definedName name="км" localSheetId="13">#REF!</definedName>
    <definedName name="км" localSheetId="14">#REF!</definedName>
    <definedName name="км">#REF!</definedName>
    <definedName name="Кодир" localSheetId="15">#REF!</definedName>
    <definedName name="Кодир" localSheetId="0">#REF!</definedName>
    <definedName name="Кодир" localSheetId="1">#REF!</definedName>
    <definedName name="Кодир" localSheetId="2">#REF!</definedName>
    <definedName name="Кодир" localSheetId="7">#REF!</definedName>
    <definedName name="Кодир" localSheetId="8">#REF!</definedName>
    <definedName name="Кодир" localSheetId="9">#REF!</definedName>
    <definedName name="Кодир">#REF!</definedName>
    <definedName name="КР" localSheetId="15">#REF!</definedName>
    <definedName name="КР" localSheetId="8">#REF!</definedName>
    <definedName name="КР" localSheetId="9">#REF!</definedName>
    <definedName name="КР" localSheetId="10">#REF!</definedName>
    <definedName name="КР" localSheetId="11">#REF!</definedName>
    <definedName name="КР" localSheetId="12">#REF!</definedName>
    <definedName name="КР" localSheetId="13">#REF!</definedName>
    <definedName name="КР" localSheetId="14">#REF!</definedName>
    <definedName name="КР">#REF!</definedName>
    <definedName name="қв" localSheetId="15">#REF!</definedName>
    <definedName name="қв" localSheetId="0">#REF!</definedName>
    <definedName name="қв" localSheetId="1">#REF!</definedName>
    <definedName name="қв" localSheetId="4">#REF!</definedName>
    <definedName name="қв" localSheetId="5">#REF!</definedName>
    <definedName name="қв" localSheetId="6">#REF!</definedName>
    <definedName name="қв" localSheetId="7">#REF!</definedName>
    <definedName name="қв" localSheetId="8">#REF!</definedName>
    <definedName name="қв" localSheetId="9">#REF!</definedName>
    <definedName name="қв" localSheetId="10">#REF!</definedName>
    <definedName name="қв" localSheetId="11">#REF!</definedName>
    <definedName name="қв" localSheetId="12">#REF!</definedName>
    <definedName name="қв" localSheetId="13">#REF!</definedName>
    <definedName name="қв">#REF!</definedName>
    <definedName name="қвпмқв" localSheetId="15">#REF!</definedName>
    <definedName name="қвпмқв" localSheetId="0">#REF!</definedName>
    <definedName name="қвпмқв" localSheetId="1">#REF!</definedName>
    <definedName name="қвпмқв" localSheetId="7">#REF!</definedName>
    <definedName name="қвпмқв" localSheetId="8">#REF!</definedName>
    <definedName name="қвпмқв" localSheetId="9">#REF!</definedName>
    <definedName name="қвпмқв">#REF!</definedName>
    <definedName name="қвф" localSheetId="15">#REF!</definedName>
    <definedName name="қвф" localSheetId="14">#REF!</definedName>
    <definedName name="қвф">#REF!</definedName>
    <definedName name="қққққққққққққққққққ" localSheetId="15">#REF!</definedName>
    <definedName name="қққққққққққққққққққ" localSheetId="14">#REF!</definedName>
    <definedName name="қққққққққққққққққққ">#REF!</definedName>
    <definedName name="Лизинг" localSheetId="15">#REF!</definedName>
    <definedName name="Лизинг" localSheetId="14">#REF!</definedName>
    <definedName name="Лизинг">#REF!</definedName>
    <definedName name="ЛОЛО" localSheetId="15">#REF!</definedName>
    <definedName name="ЛОЛО" localSheetId="0">#REF!</definedName>
    <definedName name="ЛОЛО" localSheetId="1">#REF!</definedName>
    <definedName name="ЛОЛО" localSheetId="2">#REF!</definedName>
    <definedName name="ЛОЛО" localSheetId="7">#REF!</definedName>
    <definedName name="ЛОЛО" localSheetId="8">#REF!</definedName>
    <definedName name="ЛОЛО" localSheetId="9">#REF!</definedName>
    <definedName name="ЛОЛО">#REF!</definedName>
    <definedName name="мат" localSheetId="15">#REF!</definedName>
    <definedName name="мат" localSheetId="14">#REF!</definedName>
    <definedName name="мат">#REF!</definedName>
    <definedName name="мат_2" localSheetId="15">#REF!</definedName>
    <definedName name="мат_2" localSheetId="14">#REF!</definedName>
    <definedName name="мат_2">#REF!</definedName>
    <definedName name="мат_3" localSheetId="15">#REF!</definedName>
    <definedName name="мат_3" localSheetId="14">#REF!</definedName>
    <definedName name="мат_3">#REF!</definedName>
    <definedName name="мат_4" localSheetId="15">#REF!</definedName>
    <definedName name="мат_4" localSheetId="14">#REF!</definedName>
    <definedName name="мат_4">#REF!</definedName>
    <definedName name="мз" localSheetId="15">#REF!</definedName>
    <definedName name="мз" localSheetId="0">#REF!</definedName>
    <definedName name="мз" localSheetId="1">#REF!</definedName>
    <definedName name="мз" localSheetId="2">#REF!</definedName>
    <definedName name="мз" localSheetId="4">#REF!</definedName>
    <definedName name="мз" localSheetId="5">#REF!</definedName>
    <definedName name="мз" localSheetId="6">#REF!</definedName>
    <definedName name="мз" localSheetId="7">#REF!</definedName>
    <definedName name="мз" localSheetId="8">#REF!</definedName>
    <definedName name="мз" localSheetId="9">#REF!</definedName>
    <definedName name="мз" localSheetId="10">#REF!</definedName>
    <definedName name="мз" localSheetId="11">#REF!</definedName>
    <definedName name="мз" localSheetId="12">#REF!</definedName>
    <definedName name="мз" localSheetId="13">#REF!</definedName>
    <definedName name="мз" localSheetId="14">#REF!</definedName>
    <definedName name="мз">#REF!</definedName>
    <definedName name="МЗ_1" localSheetId="15">#REF!</definedName>
    <definedName name="МЗ_1" localSheetId="0">#REF!</definedName>
    <definedName name="МЗ_1" localSheetId="1">#REF!</definedName>
    <definedName name="МЗ_1" localSheetId="2">#REF!</definedName>
    <definedName name="МЗ_1" localSheetId="7">#REF!</definedName>
    <definedName name="МЗ_1" localSheetId="8">#REF!</definedName>
    <definedName name="МЗ_1" localSheetId="9">#REF!</definedName>
    <definedName name="МЗ_1">#REF!</definedName>
    <definedName name="МЗ_2" localSheetId="15">#REF!</definedName>
    <definedName name="МЗ_2" localSheetId="0">#REF!</definedName>
    <definedName name="МЗ_2" localSheetId="1">#REF!</definedName>
    <definedName name="МЗ_2" localSheetId="2">#REF!</definedName>
    <definedName name="МЗ_2" localSheetId="7">#REF!</definedName>
    <definedName name="МЗ_2" localSheetId="8">#REF!</definedName>
    <definedName name="МЗ_2" localSheetId="9">#REF!</definedName>
    <definedName name="МЗ_2">#REF!</definedName>
    <definedName name="Минимал_1" localSheetId="15">#REF!</definedName>
    <definedName name="Минимал_1" localSheetId="0">#REF!</definedName>
    <definedName name="Минимал_1" localSheetId="1">#REF!</definedName>
    <definedName name="Минимал_1" localSheetId="2">#REF!</definedName>
    <definedName name="Минимал_1" localSheetId="7">#REF!</definedName>
    <definedName name="Минимал_1" localSheetId="8">#REF!</definedName>
    <definedName name="Минимал_1" localSheetId="9">#REF!</definedName>
    <definedName name="Минимал_1">#REF!</definedName>
    <definedName name="Минимал_2" localSheetId="15">#REF!</definedName>
    <definedName name="Минимал_2" localSheetId="0">#REF!</definedName>
    <definedName name="Минимал_2" localSheetId="1">#REF!</definedName>
    <definedName name="Минимал_2" localSheetId="2">#REF!</definedName>
    <definedName name="Минимал_2" localSheetId="7">#REF!</definedName>
    <definedName name="Минимал_2" localSheetId="8">#REF!</definedName>
    <definedName name="Минимал_2" localSheetId="9">#REF!</definedName>
    <definedName name="Минимал_2">#REF!</definedName>
    <definedName name="Минсвх" localSheetId="15">#REF!</definedName>
    <definedName name="Минсвх" localSheetId="0">#REF!</definedName>
    <definedName name="Минсвх" localSheetId="1">#REF!</definedName>
    <definedName name="Минсвх" localSheetId="2">#REF!</definedName>
    <definedName name="Минсвх" localSheetId="4">#REF!</definedName>
    <definedName name="Минсвх" localSheetId="5">#REF!</definedName>
    <definedName name="Минсвх" localSheetId="6">#REF!</definedName>
    <definedName name="Минсвх" localSheetId="7">#REF!</definedName>
    <definedName name="Минсвх" localSheetId="8">#REF!</definedName>
    <definedName name="Минсвх" localSheetId="9">#REF!</definedName>
    <definedName name="Минсвх" localSheetId="10">#REF!</definedName>
    <definedName name="Минсвх" localSheetId="11">#REF!</definedName>
    <definedName name="Минсвх" localSheetId="12">#REF!</definedName>
    <definedName name="Минсвх" localSheetId="13">#REF!</definedName>
    <definedName name="Минсвх" localSheetId="14">#REF!</definedName>
    <definedName name="Минсвх">#REF!</definedName>
    <definedName name="ммм" localSheetId="15">#REF!</definedName>
    <definedName name="ммм" localSheetId="14">#REF!</definedName>
    <definedName name="ммм">#REF!</definedName>
    <definedName name="мфу02" localSheetId="15">#REF!</definedName>
    <definedName name="мфу02" localSheetId="0">#REF!</definedName>
    <definedName name="мфу02" localSheetId="1">#REF!</definedName>
    <definedName name="мфу02" localSheetId="2">#REF!</definedName>
    <definedName name="мфу02" localSheetId="7">#REF!</definedName>
    <definedName name="мфу02" localSheetId="8">#REF!</definedName>
    <definedName name="мфу02" localSheetId="9">#REF!</definedName>
    <definedName name="мфу02">#REF!</definedName>
    <definedName name="на5" localSheetId="15">#REF!</definedName>
    <definedName name="на5" localSheetId="14">#REF!</definedName>
    <definedName name="на5">#REF!</definedName>
    <definedName name="навма" localSheetId="15">#REF!</definedName>
    <definedName name="навма" localSheetId="14">#REF!</definedName>
    <definedName name="навма">#REF!</definedName>
    <definedName name="наманган" localSheetId="15">#REF!</definedName>
    <definedName name="наманган" localSheetId="14">#REF!</definedName>
    <definedName name="наманган">#REF!</definedName>
    <definedName name="нояб" localSheetId="15">#REF!</definedName>
    <definedName name="нояб" localSheetId="0">#REF!</definedName>
    <definedName name="нояб" localSheetId="1">#REF!</definedName>
    <definedName name="нояб" localSheetId="2">#REF!</definedName>
    <definedName name="нояб" localSheetId="4">#REF!</definedName>
    <definedName name="нояб" localSheetId="5">#REF!</definedName>
    <definedName name="нояб" localSheetId="6">#REF!</definedName>
    <definedName name="нояб" localSheetId="7">#REF!</definedName>
    <definedName name="нояб" localSheetId="8">#REF!</definedName>
    <definedName name="нояб" localSheetId="9">#REF!</definedName>
    <definedName name="нояб" localSheetId="10">#REF!</definedName>
    <definedName name="нояб" localSheetId="11">#REF!</definedName>
    <definedName name="нояб" localSheetId="12">#REF!</definedName>
    <definedName name="нояб" localSheetId="13">#REF!</definedName>
    <definedName name="нояб" localSheetId="14">#REF!</definedName>
    <definedName name="нояб">#REF!</definedName>
    <definedName name="о" localSheetId="15">#REF!</definedName>
    <definedName name="о" localSheetId="14">#REF!</definedName>
    <definedName name="о">#REF!</definedName>
    <definedName name="о3" localSheetId="15">#REF!</definedName>
    <definedName name="о3" localSheetId="14">#REF!</definedName>
    <definedName name="о3">#REF!</definedName>
    <definedName name="о3_2" localSheetId="15">#REF!</definedName>
    <definedName name="о3_2" localSheetId="14">#REF!</definedName>
    <definedName name="о3_2">#REF!</definedName>
    <definedName name="о3_3" localSheetId="15">#REF!</definedName>
    <definedName name="о3_3" localSheetId="14">#REF!</definedName>
    <definedName name="о3_3">#REF!</definedName>
    <definedName name="о3_4" localSheetId="15">#REF!</definedName>
    <definedName name="о3_4" localSheetId="14">#REF!</definedName>
    <definedName name="о3_4">#REF!</definedName>
    <definedName name="_xlnm.Print_Area" localSheetId="15">'01,08,2025 й '!$A$1:$N$23</definedName>
    <definedName name="_xlnm.Print_Area" localSheetId="0">'2010'!$A$1:$N$20</definedName>
    <definedName name="_xlnm.Print_Area" localSheetId="1">'2011'!$A$1:$N$19</definedName>
    <definedName name="_xlnm.Print_Area" localSheetId="2">'2012'!$A$1:$N$19</definedName>
    <definedName name="_xlnm.Print_Area" localSheetId="3">'2013'!$A$1:$N$20</definedName>
    <definedName name="_xlnm.Print_Area" localSheetId="4">'2014'!$A$1:$N$20</definedName>
    <definedName name="_xlnm.Print_Area" localSheetId="5">'2015'!$A$1:$N$20</definedName>
    <definedName name="_xlnm.Print_Area" localSheetId="6">'2016'!$A$1:$N$20</definedName>
    <definedName name="_xlnm.Print_Area" localSheetId="7">'2017'!$A$1:$N$20</definedName>
    <definedName name="_xlnm.Print_Area" localSheetId="8">'2018'!$A$1:$N$21</definedName>
    <definedName name="_xlnm.Print_Area" localSheetId="9">'2019'!$A$1:$N$21</definedName>
    <definedName name="_xlnm.Print_Area" localSheetId="10">'2020'!$A$1:$N$21</definedName>
    <definedName name="_xlnm.Print_Area" localSheetId="11">'2021 '!$A$1:$N$21</definedName>
    <definedName name="_xlnm.Print_Area" localSheetId="12">'2022'!$A$1:$N$22</definedName>
    <definedName name="_xlnm.Print_Area" localSheetId="13">'2023'!$A$1:$N$22</definedName>
    <definedName name="_xlnm.Print_Area" localSheetId="14">#N/A</definedName>
    <definedName name="объкт" localSheetId="15">#REF!</definedName>
    <definedName name="объкт" localSheetId="0">#REF!</definedName>
    <definedName name="объкт" localSheetId="1">#REF!</definedName>
    <definedName name="объкт" localSheetId="4">#REF!</definedName>
    <definedName name="объкт" localSheetId="5">#REF!</definedName>
    <definedName name="объкт" localSheetId="6">#REF!</definedName>
    <definedName name="объкт" localSheetId="7">#REF!</definedName>
    <definedName name="объкт" localSheetId="8">#REF!</definedName>
    <definedName name="объкт" localSheetId="9">#REF!</definedName>
    <definedName name="объкт" localSheetId="10">#REF!</definedName>
    <definedName name="объкт" localSheetId="11">#REF!</definedName>
    <definedName name="объкт" localSheetId="12">#REF!</definedName>
    <definedName name="объкт" localSheetId="13">#REF!</definedName>
    <definedName name="объкт">#REF!</definedName>
    <definedName name="ооо" localSheetId="15">#REF!</definedName>
    <definedName name="ооо" localSheetId="0">#REF!</definedName>
    <definedName name="ооо" localSheetId="1">#REF!</definedName>
    <definedName name="ооо" localSheetId="2">#REF!</definedName>
    <definedName name="ооо" localSheetId="4">#REF!</definedName>
    <definedName name="ооо" localSheetId="5">#REF!</definedName>
    <definedName name="ооо" localSheetId="6">#REF!</definedName>
    <definedName name="ооо" localSheetId="7">#REF!</definedName>
    <definedName name="ооо" localSheetId="8">#REF!</definedName>
    <definedName name="ооо" localSheetId="9">#REF!</definedName>
    <definedName name="ооо" localSheetId="10">#REF!</definedName>
    <definedName name="ооо" localSheetId="11">#REF!</definedName>
    <definedName name="ооо" localSheetId="12">#REF!</definedName>
    <definedName name="ооо" localSheetId="13">#REF!</definedName>
    <definedName name="ооо" localSheetId="14">#REF!</definedName>
    <definedName name="ооо">#REF!</definedName>
    <definedName name="оплопла" localSheetId="15">#REF!</definedName>
    <definedName name="оплопла" localSheetId="0">#REF!</definedName>
    <definedName name="оплопла" localSheetId="1">#REF!</definedName>
    <definedName name="оплопла" localSheetId="2">#REF!</definedName>
    <definedName name="оплопла" localSheetId="4">#REF!</definedName>
    <definedName name="оплопла" localSheetId="5">#REF!</definedName>
    <definedName name="оплопла" localSheetId="6">#REF!</definedName>
    <definedName name="оплопла" localSheetId="7">#REF!</definedName>
    <definedName name="оплопла" localSheetId="8">#REF!</definedName>
    <definedName name="оплопла" localSheetId="9">#REF!</definedName>
    <definedName name="оплопла" localSheetId="10">#REF!</definedName>
    <definedName name="оплопла" localSheetId="11">#REF!</definedName>
    <definedName name="оплопла" localSheetId="12">#REF!</definedName>
    <definedName name="оплопла" localSheetId="13">#REF!</definedName>
    <definedName name="оплопла" localSheetId="14">#REF!</definedName>
    <definedName name="оплопла">#REF!</definedName>
    <definedName name="ОРОРО1" localSheetId="15">#REF!</definedName>
    <definedName name="ОРОРО1" localSheetId="0">#REF!</definedName>
    <definedName name="ОРОРО1" localSheetId="1">#REF!</definedName>
    <definedName name="ОРОРО1" localSheetId="2">#REF!</definedName>
    <definedName name="ОРОРО1" localSheetId="7">#REF!</definedName>
    <definedName name="ОРОРО1" localSheetId="8">#REF!</definedName>
    <definedName name="ОРОРО1" localSheetId="9">#REF!</definedName>
    <definedName name="ОРОРО1">#REF!</definedName>
    <definedName name="оыи" localSheetId="15">#REF!</definedName>
    <definedName name="оыи" localSheetId="0">#REF!</definedName>
    <definedName name="оыи" localSheetId="1">#REF!</definedName>
    <definedName name="оыи" localSheetId="7">#REF!</definedName>
    <definedName name="оыи" localSheetId="8">#REF!</definedName>
    <definedName name="оыи" localSheetId="9">#REF!</definedName>
    <definedName name="оыи" localSheetId="10">#REF!</definedName>
    <definedName name="оыи" localSheetId="11">#REF!</definedName>
    <definedName name="оыи" localSheetId="12">#REF!</definedName>
    <definedName name="оыи" localSheetId="13">#REF!</definedName>
    <definedName name="оыи">#REF!</definedName>
    <definedName name="п" localSheetId="15">#REF!</definedName>
    <definedName name="п" localSheetId="14">#REF!</definedName>
    <definedName name="п">#REF!</definedName>
    <definedName name="па" localSheetId="15">#REF!</definedName>
    <definedName name="па" localSheetId="0">#REF!</definedName>
    <definedName name="па" localSheetId="1">#REF!</definedName>
    <definedName name="па" localSheetId="2">#REF!</definedName>
    <definedName name="па" localSheetId="5">#REF!</definedName>
    <definedName name="па" localSheetId="6">#REF!</definedName>
    <definedName name="па" localSheetId="7">#REF!</definedName>
    <definedName name="па" localSheetId="8">#REF!</definedName>
    <definedName name="па" localSheetId="9">#REF!</definedName>
    <definedName name="па" localSheetId="14">#REF!</definedName>
    <definedName name="па">#REF!</definedName>
    <definedName name="ппп" localSheetId="15">#REF!</definedName>
    <definedName name="ппп" localSheetId="0">#REF!</definedName>
    <definedName name="ппп" localSheetId="1">#REF!</definedName>
    <definedName name="ппп" localSheetId="2">#REF!</definedName>
    <definedName name="ппп" localSheetId="4">#REF!</definedName>
    <definedName name="ппп" localSheetId="5">#REF!</definedName>
    <definedName name="ппп" localSheetId="6">#REF!</definedName>
    <definedName name="ппп" localSheetId="7">#REF!</definedName>
    <definedName name="ппп" localSheetId="8">#REF!</definedName>
    <definedName name="ппп" localSheetId="9">#REF!</definedName>
    <definedName name="ппп" localSheetId="10">#REF!</definedName>
    <definedName name="ппп" localSheetId="11">#REF!</definedName>
    <definedName name="ппп" localSheetId="12">#REF!</definedName>
    <definedName name="ппп" localSheetId="13">#REF!</definedName>
    <definedName name="ппп" localSheetId="14">#REF!</definedName>
    <definedName name="ппп">#REF!</definedName>
    <definedName name="ПРОГНОЗНЫЕ_ПАРАМЕТРЫ_РАСХОДОВ" localSheetId="15">#REF!</definedName>
    <definedName name="ПРОГНОЗНЫЕ_ПАРАМЕТРЫ_РАСХОДОВ" localSheetId="0">#REF!</definedName>
    <definedName name="ПРОГНОЗНЫЕ_ПАРАМЕТРЫ_РАСХОДОВ" localSheetId="1">#REF!</definedName>
    <definedName name="ПРОГНОЗНЫЕ_ПАРАМЕТРЫ_РАСХОДОВ" localSheetId="2">#REF!</definedName>
    <definedName name="ПРОГНОЗНЫЕ_ПАРАМЕТРЫ_РАСХОДОВ" localSheetId="5">#REF!</definedName>
    <definedName name="ПРОГНОЗНЫЕ_ПАРАМЕТРЫ_РАСХОДОВ" localSheetId="6">#REF!</definedName>
    <definedName name="ПРОГНОЗНЫЕ_ПАРАМЕТРЫ_РАСХОДОВ" localSheetId="7">#REF!</definedName>
    <definedName name="ПРОГНОЗНЫЕ_ПАРАМЕТРЫ_РАСХОДОВ" localSheetId="8">#REF!</definedName>
    <definedName name="ПРОГНОЗНЫЕ_ПАРАМЕТРЫ_РАСХОДОВ" localSheetId="9">#REF!</definedName>
    <definedName name="ПРОГНОЗНЫЕ_ПАРАМЕТРЫ_РАСХОДОВ">#REF!</definedName>
    <definedName name="ПРОПИСЬ01" localSheetId="15">#REF!</definedName>
    <definedName name="ПРОПИСЬ01" localSheetId="0">#REF!</definedName>
    <definedName name="ПРОПИСЬ01" localSheetId="1">#REF!</definedName>
    <definedName name="ПРОПИСЬ01" localSheetId="5">#REF!</definedName>
    <definedName name="ПРОПИСЬ01" localSheetId="6">#REF!</definedName>
    <definedName name="ПРОПИСЬ01" localSheetId="7">#REF!</definedName>
    <definedName name="ПРОПИСЬ01" localSheetId="8">#REF!</definedName>
    <definedName name="ПРОПИСЬ01" localSheetId="9">#REF!</definedName>
    <definedName name="ПРОПИСЬ01" localSheetId="10">#REF!</definedName>
    <definedName name="ПРОПИСЬ01" localSheetId="11">#REF!</definedName>
    <definedName name="ПРОПИСЬ01" localSheetId="12">#REF!</definedName>
    <definedName name="ПРОПИСЬ01" localSheetId="13">#REF!</definedName>
    <definedName name="ПРОПИСЬ01" localSheetId="14">'2024й'!$A$2</definedName>
    <definedName name="ПРОПИСЬ01">#REF!</definedName>
    <definedName name="ПРОПИСЬ02" localSheetId="15">#REF!</definedName>
    <definedName name="ПРОПИСЬ02" localSheetId="0">#REF!</definedName>
    <definedName name="ПРОПИСЬ02" localSheetId="1">#REF!</definedName>
    <definedName name="ПРОПИСЬ02" localSheetId="5">#REF!</definedName>
    <definedName name="ПРОПИСЬ02" localSheetId="6">#REF!</definedName>
    <definedName name="ПРОПИСЬ02" localSheetId="7">#REF!</definedName>
    <definedName name="ПРОПИСЬ02" localSheetId="8">#REF!</definedName>
    <definedName name="ПРОПИСЬ02" localSheetId="9">#REF!</definedName>
    <definedName name="ПРОПИСЬ02" localSheetId="10">#REF!</definedName>
    <definedName name="ПРОПИСЬ02" localSheetId="11">#REF!</definedName>
    <definedName name="ПРОПИСЬ02" localSheetId="12">#REF!</definedName>
    <definedName name="ПРОПИСЬ02" localSheetId="13">#REF!</definedName>
    <definedName name="ПРОПИСЬ02" localSheetId="14">'2024й'!$A$31</definedName>
    <definedName name="ПРОПИСЬ02">#REF!</definedName>
    <definedName name="ПРОПИСЬ03" localSheetId="15">#REF!</definedName>
    <definedName name="ПРОПИСЬ03" localSheetId="0">#REF!</definedName>
    <definedName name="ПРОПИСЬ03" localSheetId="1">#REF!</definedName>
    <definedName name="ПРОПИСЬ03" localSheetId="5">#REF!</definedName>
    <definedName name="ПРОПИСЬ03" localSheetId="6">#REF!</definedName>
    <definedName name="ПРОПИСЬ03" localSheetId="7">#REF!</definedName>
    <definedName name="ПРОПИСЬ03" localSheetId="8">#REF!</definedName>
    <definedName name="ПРОПИСЬ03" localSheetId="9">#REF!</definedName>
    <definedName name="ПРОПИСЬ03" localSheetId="10">#REF!</definedName>
    <definedName name="ПРОПИСЬ03" localSheetId="11">#REF!</definedName>
    <definedName name="ПРОПИСЬ03" localSheetId="12">#REF!</definedName>
    <definedName name="ПРОПИСЬ03" localSheetId="13">#REF!</definedName>
    <definedName name="ПРОПИСЬ03" localSheetId="14">'2024й'!$A$61</definedName>
    <definedName name="ПРОПИСЬ03">#REF!</definedName>
    <definedName name="ПРОПИСЬ04" localSheetId="15">#REF!</definedName>
    <definedName name="ПРОПИСЬ04" localSheetId="0">#REF!</definedName>
    <definedName name="ПРОПИСЬ04" localSheetId="1">#REF!</definedName>
    <definedName name="ПРОПИСЬ04" localSheetId="5">#REF!</definedName>
    <definedName name="ПРОПИСЬ04" localSheetId="6">#REF!</definedName>
    <definedName name="ПРОПИСЬ04" localSheetId="7">#REF!</definedName>
    <definedName name="ПРОПИСЬ04" localSheetId="8">#REF!</definedName>
    <definedName name="ПРОПИСЬ04" localSheetId="9">#REF!</definedName>
    <definedName name="ПРОПИСЬ04" localSheetId="10">#REF!</definedName>
    <definedName name="ПРОПИСЬ04" localSheetId="11">#REF!</definedName>
    <definedName name="ПРОПИСЬ04" localSheetId="12">#REF!</definedName>
    <definedName name="ПРОПИСЬ04" localSheetId="13">#REF!</definedName>
    <definedName name="ПРОПИСЬ04" localSheetId="14">'2024й'!$A$91</definedName>
    <definedName name="ПРОПИСЬ04">#REF!</definedName>
    <definedName name="ПРОПИСЬ05" localSheetId="15">#REF!</definedName>
    <definedName name="ПРОПИСЬ05" localSheetId="0">#REF!</definedName>
    <definedName name="ПРОПИСЬ05" localSheetId="1">#REF!</definedName>
    <definedName name="ПРОПИСЬ05" localSheetId="5">#REF!</definedName>
    <definedName name="ПРОПИСЬ05" localSheetId="6">#REF!</definedName>
    <definedName name="ПРОПИСЬ05" localSheetId="7">#REF!</definedName>
    <definedName name="ПРОПИСЬ05" localSheetId="8">#REF!</definedName>
    <definedName name="ПРОПИСЬ05" localSheetId="9">#REF!</definedName>
    <definedName name="ПРОПИСЬ05" localSheetId="10">#REF!</definedName>
    <definedName name="ПРОПИСЬ05" localSheetId="11">#REF!</definedName>
    <definedName name="ПРОПИСЬ05" localSheetId="12">#REF!</definedName>
    <definedName name="ПРОПИСЬ05" localSheetId="13">#REF!</definedName>
    <definedName name="ПРОПИСЬ05" localSheetId="14">'2024й'!$A$121</definedName>
    <definedName name="ПРОПИСЬ05">#REF!</definedName>
    <definedName name="ПРОПИСЬ06" localSheetId="15">#REF!</definedName>
    <definedName name="ПРОПИСЬ06" localSheetId="0">#REF!</definedName>
    <definedName name="ПРОПИСЬ06" localSheetId="1">#REF!</definedName>
    <definedName name="ПРОПИСЬ06" localSheetId="5">#REF!</definedName>
    <definedName name="ПРОПИСЬ06" localSheetId="6">#REF!</definedName>
    <definedName name="ПРОПИСЬ06" localSheetId="7">#REF!</definedName>
    <definedName name="ПРОПИСЬ06" localSheetId="8">#REF!</definedName>
    <definedName name="ПРОПИСЬ06" localSheetId="9">#REF!</definedName>
    <definedName name="ПРОПИСЬ06" localSheetId="10">#REF!</definedName>
    <definedName name="ПРОПИСЬ06" localSheetId="11">#REF!</definedName>
    <definedName name="ПРОПИСЬ06" localSheetId="12">#REF!</definedName>
    <definedName name="ПРОПИСЬ06" localSheetId="13">#REF!</definedName>
    <definedName name="ПРОПИСЬ06" localSheetId="14">'2024й'!$A$151</definedName>
    <definedName name="ПРОПИСЬ06">#REF!</definedName>
    <definedName name="ПРОПИСЬ07" localSheetId="15">#REF!</definedName>
    <definedName name="ПРОПИСЬ07" localSheetId="0">#REF!</definedName>
    <definedName name="ПРОПИСЬ07" localSheetId="1">#REF!</definedName>
    <definedName name="ПРОПИСЬ07" localSheetId="5">#REF!</definedName>
    <definedName name="ПРОПИСЬ07" localSheetId="6">#REF!</definedName>
    <definedName name="ПРОПИСЬ07" localSheetId="7">#REF!</definedName>
    <definedName name="ПРОПИСЬ07" localSheetId="8">#REF!</definedName>
    <definedName name="ПРОПИСЬ07" localSheetId="9">#REF!</definedName>
    <definedName name="ПРОПИСЬ07" localSheetId="10">#REF!</definedName>
    <definedName name="ПРОПИСЬ07" localSheetId="11">#REF!</definedName>
    <definedName name="ПРОПИСЬ07" localSheetId="12">#REF!</definedName>
    <definedName name="ПРОПИСЬ07" localSheetId="13">#REF!</definedName>
    <definedName name="ПРОПИСЬ07" localSheetId="14">'2024й'!$A$181</definedName>
    <definedName name="ПРОПИСЬ07">#REF!</definedName>
    <definedName name="ПРОПИСЬ08" localSheetId="15">#REF!</definedName>
    <definedName name="ПРОПИСЬ08" localSheetId="0">#REF!</definedName>
    <definedName name="ПРОПИСЬ08" localSheetId="1">#REF!</definedName>
    <definedName name="ПРОПИСЬ08" localSheetId="5">#REF!</definedName>
    <definedName name="ПРОПИСЬ08" localSheetId="6">#REF!</definedName>
    <definedName name="ПРОПИСЬ08" localSheetId="7">#REF!</definedName>
    <definedName name="ПРОПИСЬ08" localSheetId="8">#REF!</definedName>
    <definedName name="ПРОПИСЬ08" localSheetId="9">#REF!</definedName>
    <definedName name="ПРОПИСЬ08" localSheetId="10">#REF!</definedName>
    <definedName name="ПРОПИСЬ08" localSheetId="11">#REF!</definedName>
    <definedName name="ПРОПИСЬ08" localSheetId="12">#REF!</definedName>
    <definedName name="ПРОПИСЬ08" localSheetId="13">#REF!</definedName>
    <definedName name="ПРОПИСЬ08" localSheetId="14">'2024й'!$A$210</definedName>
    <definedName name="ПРОПИСЬ08">#REF!</definedName>
    <definedName name="ПРОПИСЬ09" localSheetId="15">#REF!</definedName>
    <definedName name="ПРОПИСЬ09" localSheetId="0">#REF!</definedName>
    <definedName name="ПРОПИСЬ09" localSheetId="1">#REF!</definedName>
    <definedName name="ПРОПИСЬ09" localSheetId="5">#REF!</definedName>
    <definedName name="ПРОПИСЬ09" localSheetId="6">#REF!</definedName>
    <definedName name="ПРОПИСЬ09" localSheetId="7">#REF!</definedName>
    <definedName name="ПРОПИСЬ09" localSheetId="8">#REF!</definedName>
    <definedName name="ПРОПИСЬ09" localSheetId="9">#REF!</definedName>
    <definedName name="ПРОПИСЬ09" localSheetId="10">#REF!</definedName>
    <definedName name="ПРОПИСЬ09" localSheetId="11">#REF!</definedName>
    <definedName name="ПРОПИСЬ09" localSheetId="12">#REF!</definedName>
    <definedName name="ПРОПИСЬ09" localSheetId="13">#REF!</definedName>
    <definedName name="ПРОПИСЬ09" localSheetId="14">'2024й'!$A$240</definedName>
    <definedName name="ПРОПИСЬ09">#REF!</definedName>
    <definedName name="ПРОПИСЬ10" localSheetId="15">#REF!</definedName>
    <definedName name="ПРОПИСЬ10" localSheetId="0">#REF!</definedName>
    <definedName name="ПРОПИСЬ10" localSheetId="1">#REF!</definedName>
    <definedName name="ПРОПИСЬ10" localSheetId="5">#REF!</definedName>
    <definedName name="ПРОПИСЬ10" localSheetId="6">#REF!</definedName>
    <definedName name="ПРОПИСЬ10" localSheetId="7">#REF!</definedName>
    <definedName name="ПРОПИСЬ10" localSheetId="8">#REF!</definedName>
    <definedName name="ПРОПИСЬ10" localSheetId="9">#REF!</definedName>
    <definedName name="ПРОПИСЬ10" localSheetId="10">#REF!</definedName>
    <definedName name="ПРОПИСЬ10" localSheetId="11">#REF!</definedName>
    <definedName name="ПРОПИСЬ10" localSheetId="12">#REF!</definedName>
    <definedName name="ПРОПИСЬ10" localSheetId="13">#REF!</definedName>
    <definedName name="ПРОПИСЬ10" localSheetId="14">'2024й'!$A$270</definedName>
    <definedName name="ПРОПИСЬ10">#REF!</definedName>
    <definedName name="ПРОПИСЬ11" localSheetId="15">#REF!</definedName>
    <definedName name="ПРОПИСЬ11" localSheetId="0">#REF!</definedName>
    <definedName name="ПРОПИСЬ11" localSheetId="1">#REF!</definedName>
    <definedName name="ПРОПИСЬ11" localSheetId="5">#REF!</definedName>
    <definedName name="ПРОПИСЬ11" localSheetId="6">#REF!</definedName>
    <definedName name="ПРОПИСЬ11" localSheetId="7">#REF!</definedName>
    <definedName name="ПРОПИСЬ11" localSheetId="8">#REF!</definedName>
    <definedName name="ПРОПИСЬ11" localSheetId="9">#REF!</definedName>
    <definedName name="ПРОПИСЬ11" localSheetId="10">#REF!</definedName>
    <definedName name="ПРОПИСЬ11" localSheetId="11">#REF!</definedName>
    <definedName name="ПРОПИСЬ11" localSheetId="12">#REF!</definedName>
    <definedName name="ПРОПИСЬ11" localSheetId="13">#REF!</definedName>
    <definedName name="ПРОПИСЬ11" localSheetId="14">'2024й'!$A$298</definedName>
    <definedName name="ПРОПИСЬ11">#REF!</definedName>
    <definedName name="ПРОПИСЬ12" localSheetId="15">#REF!</definedName>
    <definedName name="ПРОПИСЬ12" localSheetId="0">#REF!</definedName>
    <definedName name="ПРОПИСЬ12" localSheetId="1">#REF!</definedName>
    <definedName name="ПРОПИСЬ12" localSheetId="5">#REF!</definedName>
    <definedName name="ПРОПИСЬ12" localSheetId="6">#REF!</definedName>
    <definedName name="ПРОПИСЬ12" localSheetId="7">#REF!</definedName>
    <definedName name="ПРОПИСЬ12" localSheetId="8">#REF!</definedName>
    <definedName name="ПРОПИСЬ12" localSheetId="9">#REF!</definedName>
    <definedName name="ПРОПИСЬ12" localSheetId="10">#REF!</definedName>
    <definedName name="ПРОПИСЬ12" localSheetId="11">#REF!</definedName>
    <definedName name="ПРОПИСЬ12" localSheetId="12">#REF!</definedName>
    <definedName name="ПРОПИСЬ12" localSheetId="13">#REF!</definedName>
    <definedName name="ПРОПИСЬ12" localSheetId="14">'2024й'!$A$327</definedName>
    <definedName name="ПРОПИСЬ12">#REF!</definedName>
    <definedName name="ПРОПИСЬ13" localSheetId="15">#REF!</definedName>
    <definedName name="ПРОПИСЬ13" localSheetId="0">#REF!</definedName>
    <definedName name="ПРОПИСЬ13" localSheetId="1">#REF!</definedName>
    <definedName name="ПРОПИСЬ13" localSheetId="5">#REF!</definedName>
    <definedName name="ПРОПИСЬ13" localSheetId="6">#REF!</definedName>
    <definedName name="ПРОПИСЬ13" localSheetId="7">#REF!</definedName>
    <definedName name="ПРОПИСЬ13" localSheetId="8">#REF!</definedName>
    <definedName name="ПРОПИСЬ13" localSheetId="9">#REF!</definedName>
    <definedName name="ПРОПИСЬ13" localSheetId="10">#REF!</definedName>
    <definedName name="ПРОПИСЬ13" localSheetId="11">#REF!</definedName>
    <definedName name="ПРОПИСЬ13" localSheetId="12">#REF!</definedName>
    <definedName name="ПРОПИСЬ13" localSheetId="13">#REF!</definedName>
    <definedName name="ПРОПИСЬ13" localSheetId="14">'2024й'!$A$357</definedName>
    <definedName name="ПРОПИСЬ13">#REF!</definedName>
    <definedName name="ПРОПИСЬ14" localSheetId="15">#REF!</definedName>
    <definedName name="ПРОПИСЬ14" localSheetId="0">#REF!</definedName>
    <definedName name="ПРОПИСЬ14" localSheetId="1">#REF!</definedName>
    <definedName name="ПРОПИСЬ14" localSheetId="5">#REF!</definedName>
    <definedName name="ПРОПИСЬ14" localSheetId="6">#REF!</definedName>
    <definedName name="ПРОПИСЬ14" localSheetId="7">#REF!</definedName>
    <definedName name="ПРОПИСЬ14" localSheetId="8">#REF!</definedName>
    <definedName name="ПРОПИСЬ14" localSheetId="9">#REF!</definedName>
    <definedName name="ПРОПИСЬ14" localSheetId="10">#REF!</definedName>
    <definedName name="ПРОПИСЬ14" localSheetId="11">#REF!</definedName>
    <definedName name="ПРОПИСЬ14" localSheetId="12">#REF!</definedName>
    <definedName name="ПРОПИСЬ14" localSheetId="13">#REF!</definedName>
    <definedName name="ПРОПИСЬ14" localSheetId="14">'2024й'!$A$387</definedName>
    <definedName name="ПРОПИСЬ14">#REF!</definedName>
    <definedName name="ПРОПИСЬ15" localSheetId="15">#REF!</definedName>
    <definedName name="ПРОПИСЬ15" localSheetId="0">#REF!</definedName>
    <definedName name="ПРОПИСЬ15" localSheetId="1">#REF!</definedName>
    <definedName name="ПРОПИСЬ15" localSheetId="5">#REF!</definedName>
    <definedName name="ПРОПИСЬ15" localSheetId="6">#REF!</definedName>
    <definedName name="ПРОПИСЬ15" localSheetId="7">#REF!</definedName>
    <definedName name="ПРОПИСЬ15" localSheetId="8">#REF!</definedName>
    <definedName name="ПРОПИСЬ15" localSheetId="9">#REF!</definedName>
    <definedName name="ПРОПИСЬ15" localSheetId="10">#REF!</definedName>
    <definedName name="ПРОПИСЬ15" localSheetId="11">#REF!</definedName>
    <definedName name="ПРОПИСЬ15" localSheetId="12">#REF!</definedName>
    <definedName name="ПРОПИСЬ15" localSheetId="13">#REF!</definedName>
    <definedName name="ПРОПИСЬ15" localSheetId="14">'2024й'!$A$417</definedName>
    <definedName name="ПРОПИСЬ15">#REF!</definedName>
    <definedName name="ПРОПИСЬ16" localSheetId="15">#REF!</definedName>
    <definedName name="ПРОПИСЬ16" localSheetId="0">#REF!</definedName>
    <definedName name="ПРОПИСЬ16" localSheetId="1">#REF!</definedName>
    <definedName name="ПРОПИСЬ16" localSheetId="5">#REF!</definedName>
    <definedName name="ПРОПИСЬ16" localSheetId="6">#REF!</definedName>
    <definedName name="ПРОПИСЬ16" localSheetId="7">#REF!</definedName>
    <definedName name="ПРОПИСЬ16" localSheetId="8">#REF!</definedName>
    <definedName name="ПРОПИСЬ16" localSheetId="9">#REF!</definedName>
    <definedName name="ПРОПИСЬ16" localSheetId="10">#REF!</definedName>
    <definedName name="ПРОПИСЬ16" localSheetId="11">#REF!</definedName>
    <definedName name="ПРОПИСЬ16" localSheetId="12">#REF!</definedName>
    <definedName name="ПРОПИСЬ16" localSheetId="13">#REF!</definedName>
    <definedName name="ПРОПИСЬ16" localSheetId="14">'2024й'!$A$447</definedName>
    <definedName name="ПРОПИСЬ16">#REF!</definedName>
    <definedName name="ПРОПИСЬ17" localSheetId="15">#REF!</definedName>
    <definedName name="ПРОПИСЬ17" localSheetId="0">#REF!</definedName>
    <definedName name="ПРОПИСЬ17" localSheetId="1">#REF!</definedName>
    <definedName name="ПРОПИСЬ17" localSheetId="5">#REF!</definedName>
    <definedName name="ПРОПИСЬ17" localSheetId="6">#REF!</definedName>
    <definedName name="ПРОПИСЬ17" localSheetId="7">#REF!</definedName>
    <definedName name="ПРОПИСЬ17" localSheetId="8">#REF!</definedName>
    <definedName name="ПРОПИСЬ17" localSheetId="9">#REF!</definedName>
    <definedName name="ПРОПИСЬ17" localSheetId="10">#REF!</definedName>
    <definedName name="ПРОПИСЬ17" localSheetId="11">#REF!</definedName>
    <definedName name="ПРОПИСЬ17" localSheetId="12">#REF!</definedName>
    <definedName name="ПРОПИСЬ17" localSheetId="13">#REF!</definedName>
    <definedName name="ПРОПИСЬ17" localSheetId="14">'2024й'!$A$477</definedName>
    <definedName name="ПРОПИСЬ17">#REF!</definedName>
    <definedName name="ПРОПИСЬ18" localSheetId="15">#REF!</definedName>
    <definedName name="ПРОПИСЬ18" localSheetId="0">#REF!</definedName>
    <definedName name="ПРОПИСЬ18" localSheetId="1">#REF!</definedName>
    <definedName name="ПРОПИСЬ18" localSheetId="5">#REF!</definedName>
    <definedName name="ПРОПИСЬ18" localSheetId="6">#REF!</definedName>
    <definedName name="ПРОПИСЬ18" localSheetId="7">#REF!</definedName>
    <definedName name="ПРОПИСЬ18" localSheetId="8">#REF!</definedName>
    <definedName name="ПРОПИСЬ18" localSheetId="9">#REF!</definedName>
    <definedName name="ПРОПИСЬ18" localSheetId="10">#REF!</definedName>
    <definedName name="ПРОПИСЬ18" localSheetId="11">#REF!</definedName>
    <definedName name="ПРОПИСЬ18" localSheetId="12">#REF!</definedName>
    <definedName name="ПРОПИСЬ18" localSheetId="13">#REF!</definedName>
    <definedName name="ПРОПИСЬ18" localSheetId="14">'2024й'!$A$506</definedName>
    <definedName name="ПРОПИСЬ18">#REF!</definedName>
    <definedName name="ПРОПИСЬ19" localSheetId="15">#REF!</definedName>
    <definedName name="ПРОПИСЬ19" localSheetId="0">#REF!</definedName>
    <definedName name="ПРОПИСЬ19" localSheetId="1">#REF!</definedName>
    <definedName name="ПРОПИСЬ19" localSheetId="5">#REF!</definedName>
    <definedName name="ПРОПИСЬ19" localSheetId="6">#REF!</definedName>
    <definedName name="ПРОПИСЬ19" localSheetId="7">#REF!</definedName>
    <definedName name="ПРОПИСЬ19" localSheetId="8">#REF!</definedName>
    <definedName name="ПРОПИСЬ19" localSheetId="9">#REF!</definedName>
    <definedName name="ПРОПИСЬ19" localSheetId="10">#REF!</definedName>
    <definedName name="ПРОПИСЬ19" localSheetId="11">#REF!</definedName>
    <definedName name="ПРОПИСЬ19" localSheetId="12">#REF!</definedName>
    <definedName name="ПРОПИСЬ19" localSheetId="13">#REF!</definedName>
    <definedName name="ПРОПИСЬ19" localSheetId="14">'2024й'!$A$536</definedName>
    <definedName name="ПРОПИСЬ19">#REF!</definedName>
    <definedName name="ПРОПИСЬ20" localSheetId="15">#REF!</definedName>
    <definedName name="ПРОПИСЬ20" localSheetId="0">#REF!</definedName>
    <definedName name="ПРОПИСЬ20" localSheetId="1">#REF!</definedName>
    <definedName name="ПРОПИСЬ20" localSheetId="5">#REF!</definedName>
    <definedName name="ПРОПИСЬ20" localSheetId="6">#REF!</definedName>
    <definedName name="ПРОПИСЬ20" localSheetId="7">#REF!</definedName>
    <definedName name="ПРОПИСЬ20" localSheetId="8">#REF!</definedName>
    <definedName name="ПРОПИСЬ20" localSheetId="9">#REF!</definedName>
    <definedName name="ПРОПИСЬ20" localSheetId="10">#REF!</definedName>
    <definedName name="ПРОПИСЬ20" localSheetId="11">#REF!</definedName>
    <definedName name="ПРОПИСЬ20" localSheetId="12">#REF!</definedName>
    <definedName name="ПРОПИСЬ20" localSheetId="13">#REF!</definedName>
    <definedName name="ПРОПИСЬ20" localSheetId="14">'2024й'!$A$566</definedName>
    <definedName name="ПРОПИСЬ20">#REF!</definedName>
    <definedName name="пропорция" localSheetId="15">#REF!</definedName>
    <definedName name="пропорция" localSheetId="14">#REF!</definedName>
    <definedName name="пропорция">#REF!</definedName>
    <definedName name="Расход_2004_Лист3__2__Таблица" localSheetId="15">#REF!</definedName>
    <definedName name="Расход_2004_Лист3__2__Таблица" localSheetId="0">#REF!</definedName>
    <definedName name="Расход_2004_Лист3__2__Таблица" localSheetId="1">#REF!</definedName>
    <definedName name="Расход_2004_Лист3__2__Таблица" localSheetId="2">#REF!</definedName>
    <definedName name="Расход_2004_Лист3__2__Таблица" localSheetId="7">#REF!</definedName>
    <definedName name="Расход_2004_Лист3__2__Таблица" localSheetId="8">#REF!</definedName>
    <definedName name="Расход_2004_Лист3__2__Таблица" localSheetId="9">#REF!</definedName>
    <definedName name="Расход_2004_Лист3__2__Таблица">#REF!</definedName>
    <definedName name="Расход_2004_Лист3__2__Таблица1" localSheetId="15">#REF!</definedName>
    <definedName name="Расход_2004_Лист3__2__Таблица1" localSheetId="0">#REF!</definedName>
    <definedName name="Расход_2004_Лист3__2__Таблица1" localSheetId="1">#REF!</definedName>
    <definedName name="Расход_2004_Лист3__2__Таблица1" localSheetId="2">#REF!</definedName>
    <definedName name="Расход_2004_Лист3__2__Таблица1" localSheetId="7">#REF!</definedName>
    <definedName name="Расход_2004_Лист3__2__Таблица1" localSheetId="8">#REF!</definedName>
    <definedName name="Расход_2004_Лист3__2__Таблица1" localSheetId="9">#REF!</definedName>
    <definedName name="Расход_2004_Лист3__2__Таблица1">#REF!</definedName>
    <definedName name="Расход_2004_Лист3__2__Таблица2" localSheetId="15">#REF!,#REF!</definedName>
    <definedName name="Расход_2004_Лист3__2__Таблица2" localSheetId="0">#REF!,#REF!</definedName>
    <definedName name="Расход_2004_Лист3__2__Таблица2" localSheetId="1">#REF!,#REF!</definedName>
    <definedName name="Расход_2004_Лист3__2__Таблица2" localSheetId="2">#REF!,#REF!</definedName>
    <definedName name="Расход_2004_Лист3__2__Таблица2" localSheetId="7">#REF!,#REF!</definedName>
    <definedName name="Расход_2004_Лист3__2__Таблица2" localSheetId="8">#REF!,#REF!</definedName>
    <definedName name="Расход_2004_Лист3__2__Таблица2" localSheetId="9">#REF!,#REF!</definedName>
    <definedName name="Расход_2004_Лист3__2__Таблица2">#REF!,#REF!</definedName>
    <definedName name="рег_1" localSheetId="15">#REF!</definedName>
    <definedName name="рег_1" localSheetId="0">#REF!</definedName>
    <definedName name="рег_1" localSheetId="1">#REF!</definedName>
    <definedName name="рег_1" localSheetId="2">#REF!</definedName>
    <definedName name="рег_1" localSheetId="7">#REF!</definedName>
    <definedName name="рег_1" localSheetId="8">#REF!</definedName>
    <definedName name="рег_1" localSheetId="9">#REF!</definedName>
    <definedName name="рег_1">#REF!</definedName>
    <definedName name="рег_2" localSheetId="15">#REF!</definedName>
    <definedName name="рег_2" localSheetId="0">#REF!</definedName>
    <definedName name="рег_2" localSheetId="1">#REF!</definedName>
    <definedName name="рег_2" localSheetId="2">#REF!</definedName>
    <definedName name="рег_2" localSheetId="7">#REF!</definedName>
    <definedName name="рег_2" localSheetId="8">#REF!</definedName>
    <definedName name="рег_2" localSheetId="9">#REF!</definedName>
    <definedName name="рег_2">#REF!</definedName>
    <definedName name="рег2" localSheetId="15">#REF!</definedName>
    <definedName name="рег2" localSheetId="0">#REF!</definedName>
    <definedName name="рег2" localSheetId="1">#REF!</definedName>
    <definedName name="рег2" localSheetId="2">#REF!</definedName>
    <definedName name="рег2" localSheetId="4">#REF!</definedName>
    <definedName name="рег2" localSheetId="5">#REF!</definedName>
    <definedName name="рег2" localSheetId="6">#REF!</definedName>
    <definedName name="рег2" localSheetId="7">#REF!</definedName>
    <definedName name="рег2" localSheetId="8">#REF!</definedName>
    <definedName name="рег2" localSheetId="9">#REF!</definedName>
    <definedName name="рег2" localSheetId="10">#REF!</definedName>
    <definedName name="рег2" localSheetId="11">#REF!</definedName>
    <definedName name="рег2" localSheetId="12">#REF!</definedName>
    <definedName name="рег2" localSheetId="13">#REF!</definedName>
    <definedName name="рег2" localSheetId="14">#REF!</definedName>
    <definedName name="рег2">#REF!</definedName>
    <definedName name="Рек" localSheetId="15">#REF!</definedName>
    <definedName name="Рек" localSheetId="0">#REF!</definedName>
    <definedName name="Рек" localSheetId="1">#REF!</definedName>
    <definedName name="Рек" localSheetId="2">#REF!</definedName>
    <definedName name="Рек" localSheetId="7">#REF!</definedName>
    <definedName name="Рек" localSheetId="8">#REF!</definedName>
    <definedName name="Рек" localSheetId="9">#REF!</definedName>
    <definedName name="Рек">#REF!</definedName>
    <definedName name="Реконстукция" localSheetId="15">#REF!</definedName>
    <definedName name="Реконстукция" localSheetId="14">#REF!</definedName>
    <definedName name="Реконстукция">#REF!</definedName>
    <definedName name="_xlnm.Recorder" localSheetId="15">#REF!</definedName>
    <definedName name="_xlnm.Recorder" localSheetId="0">#REF!</definedName>
    <definedName name="_xlnm.Recorder" localSheetId="1">#REF!</definedName>
    <definedName name="_xlnm.Recorder" localSheetId="2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>#REF!</definedName>
    <definedName name="рррр" localSheetId="15">#REF!</definedName>
    <definedName name="рррр" localSheetId="14">#REF!</definedName>
    <definedName name="рррр">#REF!</definedName>
    <definedName name="Сана1" localSheetId="15">#REF!</definedName>
    <definedName name="Сана1" localSheetId="14">#REF!</definedName>
    <definedName name="Сана1">#REF!</definedName>
    <definedName name="Сана2" localSheetId="15">#REF!</definedName>
    <definedName name="Сана2" localSheetId="14">#REF!</definedName>
    <definedName name="Сана2">#REF!</definedName>
    <definedName name="Скважин" localSheetId="15">#REF!</definedName>
    <definedName name="Скважин" localSheetId="0">#REF!</definedName>
    <definedName name="Скважин" localSheetId="1">#REF!</definedName>
    <definedName name="Скважин" localSheetId="2">#REF!</definedName>
    <definedName name="Скважин" localSheetId="4">#REF!</definedName>
    <definedName name="Скважин" localSheetId="5">#REF!</definedName>
    <definedName name="Скважин" localSheetId="6">#REF!</definedName>
    <definedName name="Скважин" localSheetId="7">#REF!</definedName>
    <definedName name="Скважин" localSheetId="8">#REF!</definedName>
    <definedName name="Скважин" localSheetId="9">#REF!</definedName>
    <definedName name="Скважин" localSheetId="10">#REF!</definedName>
    <definedName name="Скважин" localSheetId="11">#REF!</definedName>
    <definedName name="Скважин" localSheetId="12">#REF!</definedName>
    <definedName name="Скважин" localSheetId="13">#REF!</definedName>
    <definedName name="Скважин" localSheetId="14">#REF!</definedName>
    <definedName name="Скважин">#REF!</definedName>
    <definedName name="Скважин1" localSheetId="15">#REF!</definedName>
    <definedName name="Скважин1" localSheetId="14">#REF!</definedName>
    <definedName name="Скважин1">#REF!</definedName>
    <definedName name="сопос" localSheetId="15">#REF!</definedName>
    <definedName name="сопос" localSheetId="0">#REF!</definedName>
    <definedName name="сопос" localSheetId="1">#REF!</definedName>
    <definedName name="сопос" localSheetId="2">#REF!</definedName>
    <definedName name="сопос" localSheetId="5">#REF!</definedName>
    <definedName name="сопос" localSheetId="6">#REF!</definedName>
    <definedName name="сопос" localSheetId="7">#REF!</definedName>
    <definedName name="сопос" localSheetId="8">#REF!</definedName>
    <definedName name="сопос" localSheetId="9">#REF!</definedName>
    <definedName name="сопос" localSheetId="14">#REF!</definedName>
    <definedName name="сопос">#REF!</definedName>
    <definedName name="ставка_05_2_1" localSheetId="15">#REF!</definedName>
    <definedName name="ставка_05_2_1" localSheetId="0">#REF!</definedName>
    <definedName name="ставка_05_2_1" localSheetId="1">#REF!</definedName>
    <definedName name="ставка_05_2_1" localSheetId="2">#REF!</definedName>
    <definedName name="ставка_05_2_1" localSheetId="7">#REF!</definedName>
    <definedName name="ставка_05_2_1" localSheetId="8">#REF!</definedName>
    <definedName name="ставка_05_2_1" localSheetId="9">#REF!</definedName>
    <definedName name="ставка_05_2_1">#REF!</definedName>
    <definedName name="ставка_05_2_10" localSheetId="15">#REF!</definedName>
    <definedName name="ставка_05_2_10" localSheetId="0">#REF!</definedName>
    <definedName name="ставка_05_2_10" localSheetId="1">#REF!</definedName>
    <definedName name="ставка_05_2_10" localSheetId="2">#REF!</definedName>
    <definedName name="ставка_05_2_10" localSheetId="7">#REF!</definedName>
    <definedName name="ставка_05_2_10" localSheetId="8">#REF!</definedName>
    <definedName name="ставка_05_2_10" localSheetId="9">#REF!</definedName>
    <definedName name="ставка_05_2_10">#REF!</definedName>
    <definedName name="ставка_05_2_2" localSheetId="15">#REF!</definedName>
    <definedName name="ставка_05_2_2" localSheetId="0">#REF!</definedName>
    <definedName name="ставка_05_2_2" localSheetId="1">#REF!</definedName>
    <definedName name="ставка_05_2_2" localSheetId="2">#REF!</definedName>
    <definedName name="ставка_05_2_2" localSheetId="7">#REF!</definedName>
    <definedName name="ставка_05_2_2" localSheetId="8">#REF!</definedName>
    <definedName name="ставка_05_2_2" localSheetId="9">#REF!</definedName>
    <definedName name="ставка_05_2_2">#REF!</definedName>
    <definedName name="ставка_05_2_3" localSheetId="15">#REF!</definedName>
    <definedName name="ставка_05_2_3" localSheetId="0">#REF!</definedName>
    <definedName name="ставка_05_2_3" localSheetId="1">#REF!</definedName>
    <definedName name="ставка_05_2_3" localSheetId="2">#REF!</definedName>
    <definedName name="ставка_05_2_3" localSheetId="7">#REF!</definedName>
    <definedName name="ставка_05_2_3" localSheetId="8">#REF!</definedName>
    <definedName name="ставка_05_2_3" localSheetId="9">#REF!</definedName>
    <definedName name="ставка_05_2_3">#REF!</definedName>
    <definedName name="ставка_05_2_4" localSheetId="15">#REF!</definedName>
    <definedName name="ставка_05_2_4" localSheetId="0">#REF!</definedName>
    <definedName name="ставка_05_2_4" localSheetId="1">#REF!</definedName>
    <definedName name="ставка_05_2_4" localSheetId="2">#REF!</definedName>
    <definedName name="ставка_05_2_4" localSheetId="7">#REF!</definedName>
    <definedName name="ставка_05_2_4" localSheetId="8">#REF!</definedName>
    <definedName name="ставка_05_2_4" localSheetId="9">#REF!</definedName>
    <definedName name="ставка_05_2_4">#REF!</definedName>
    <definedName name="ставка_05_2_5" localSheetId="15">#REF!</definedName>
    <definedName name="ставка_05_2_5" localSheetId="0">#REF!</definedName>
    <definedName name="ставка_05_2_5" localSheetId="1">#REF!</definedName>
    <definedName name="ставка_05_2_5" localSheetId="2">#REF!</definedName>
    <definedName name="ставка_05_2_5" localSheetId="7">#REF!</definedName>
    <definedName name="ставка_05_2_5" localSheetId="8">#REF!</definedName>
    <definedName name="ставка_05_2_5" localSheetId="9">#REF!</definedName>
    <definedName name="ставка_05_2_5">#REF!</definedName>
    <definedName name="ставка_05_2_6" localSheetId="15">#REF!</definedName>
    <definedName name="ставка_05_2_6" localSheetId="0">#REF!</definedName>
    <definedName name="ставка_05_2_6" localSheetId="1">#REF!</definedName>
    <definedName name="ставка_05_2_6" localSheetId="2">#REF!</definedName>
    <definedName name="ставка_05_2_6" localSheetId="7">#REF!</definedName>
    <definedName name="ставка_05_2_6" localSheetId="8">#REF!</definedName>
    <definedName name="ставка_05_2_6" localSheetId="9">#REF!</definedName>
    <definedName name="ставка_05_2_6">#REF!</definedName>
    <definedName name="ставка_05_2_7" localSheetId="15">#REF!</definedName>
    <definedName name="ставка_05_2_7" localSheetId="0">#REF!</definedName>
    <definedName name="ставка_05_2_7" localSheetId="1">#REF!</definedName>
    <definedName name="ставка_05_2_7" localSheetId="2">#REF!</definedName>
    <definedName name="ставка_05_2_7" localSheetId="7">#REF!</definedName>
    <definedName name="ставка_05_2_7" localSheetId="8">#REF!</definedName>
    <definedName name="ставка_05_2_7" localSheetId="9">#REF!</definedName>
    <definedName name="ставка_05_2_7">#REF!</definedName>
    <definedName name="ставка_05_2_8" localSheetId="15">#REF!</definedName>
    <definedName name="ставка_05_2_8" localSheetId="0">#REF!</definedName>
    <definedName name="ставка_05_2_8" localSheetId="1">#REF!</definedName>
    <definedName name="ставка_05_2_8" localSheetId="2">#REF!</definedName>
    <definedName name="ставка_05_2_8" localSheetId="7">#REF!</definedName>
    <definedName name="ставка_05_2_8" localSheetId="8">#REF!</definedName>
    <definedName name="ставка_05_2_8" localSheetId="9">#REF!</definedName>
    <definedName name="ставка_05_2_8">#REF!</definedName>
    <definedName name="ставка_05_2_9" localSheetId="15">#REF!</definedName>
    <definedName name="ставка_05_2_9" localSheetId="0">#REF!</definedName>
    <definedName name="ставка_05_2_9" localSheetId="1">#REF!</definedName>
    <definedName name="ставка_05_2_9" localSheetId="2">#REF!</definedName>
    <definedName name="ставка_05_2_9" localSheetId="7">#REF!</definedName>
    <definedName name="ставка_05_2_9" localSheetId="8">#REF!</definedName>
    <definedName name="ставка_05_2_9" localSheetId="9">#REF!</definedName>
    <definedName name="ставка_05_2_9">#REF!</definedName>
    <definedName name="ставка_05_3_1" localSheetId="15">#REF!</definedName>
    <definedName name="ставка_05_3_1" localSheetId="0">#REF!</definedName>
    <definedName name="ставка_05_3_1" localSheetId="1">#REF!</definedName>
    <definedName name="ставка_05_3_1" localSheetId="2">#REF!</definedName>
    <definedName name="ставка_05_3_1" localSheetId="7">#REF!</definedName>
    <definedName name="ставка_05_3_1" localSheetId="8">#REF!</definedName>
    <definedName name="ставка_05_3_1" localSheetId="9">#REF!</definedName>
    <definedName name="ставка_05_3_1">#REF!</definedName>
    <definedName name="ставка_05_3_10" localSheetId="15">#REF!</definedName>
    <definedName name="ставка_05_3_10" localSheetId="0">#REF!</definedName>
    <definedName name="ставка_05_3_10" localSheetId="1">#REF!</definedName>
    <definedName name="ставка_05_3_10" localSheetId="2">#REF!</definedName>
    <definedName name="ставка_05_3_10" localSheetId="7">#REF!</definedName>
    <definedName name="ставка_05_3_10" localSheetId="8">#REF!</definedName>
    <definedName name="ставка_05_3_10" localSheetId="9">#REF!</definedName>
    <definedName name="ставка_05_3_10">#REF!</definedName>
    <definedName name="ставка_05_3_2" localSheetId="15">#REF!</definedName>
    <definedName name="ставка_05_3_2" localSheetId="0">#REF!</definedName>
    <definedName name="ставка_05_3_2" localSheetId="1">#REF!</definedName>
    <definedName name="ставка_05_3_2" localSheetId="2">#REF!</definedName>
    <definedName name="ставка_05_3_2" localSheetId="7">#REF!</definedName>
    <definedName name="ставка_05_3_2" localSheetId="8">#REF!</definedName>
    <definedName name="ставка_05_3_2" localSheetId="9">#REF!</definedName>
    <definedName name="ставка_05_3_2">#REF!</definedName>
    <definedName name="ставка_05_3_3" localSheetId="15">#REF!</definedName>
    <definedName name="ставка_05_3_3" localSheetId="0">#REF!</definedName>
    <definedName name="ставка_05_3_3" localSheetId="1">#REF!</definedName>
    <definedName name="ставка_05_3_3" localSheetId="2">#REF!</definedName>
    <definedName name="ставка_05_3_3" localSheetId="7">#REF!</definedName>
    <definedName name="ставка_05_3_3" localSheetId="8">#REF!</definedName>
    <definedName name="ставка_05_3_3" localSheetId="9">#REF!</definedName>
    <definedName name="ставка_05_3_3">#REF!</definedName>
    <definedName name="ставка_05_3_4" localSheetId="15">#REF!</definedName>
    <definedName name="ставка_05_3_4" localSheetId="0">#REF!</definedName>
    <definedName name="ставка_05_3_4" localSheetId="1">#REF!</definedName>
    <definedName name="ставка_05_3_4" localSheetId="2">#REF!</definedName>
    <definedName name="ставка_05_3_4" localSheetId="7">#REF!</definedName>
    <definedName name="ставка_05_3_4" localSheetId="8">#REF!</definedName>
    <definedName name="ставка_05_3_4" localSheetId="9">#REF!</definedName>
    <definedName name="ставка_05_3_4">#REF!</definedName>
    <definedName name="ставка_05_3_5" localSheetId="15">#REF!</definedName>
    <definedName name="ставка_05_3_5" localSheetId="0">#REF!</definedName>
    <definedName name="ставка_05_3_5" localSheetId="1">#REF!</definedName>
    <definedName name="ставка_05_3_5" localSheetId="2">#REF!</definedName>
    <definedName name="ставка_05_3_5" localSheetId="7">#REF!</definedName>
    <definedName name="ставка_05_3_5" localSheetId="8">#REF!</definedName>
    <definedName name="ставка_05_3_5" localSheetId="9">#REF!</definedName>
    <definedName name="ставка_05_3_5">#REF!</definedName>
    <definedName name="ставка_05_3_6" localSheetId="15">#REF!</definedName>
    <definedName name="ставка_05_3_6" localSheetId="0">#REF!</definedName>
    <definedName name="ставка_05_3_6" localSheetId="1">#REF!</definedName>
    <definedName name="ставка_05_3_6" localSheetId="2">#REF!</definedName>
    <definedName name="ставка_05_3_6" localSheetId="7">#REF!</definedName>
    <definedName name="ставка_05_3_6" localSheetId="8">#REF!</definedName>
    <definedName name="ставка_05_3_6" localSheetId="9">#REF!</definedName>
    <definedName name="ставка_05_3_6">#REF!</definedName>
    <definedName name="ставка_05_3_7" localSheetId="15">#REF!</definedName>
    <definedName name="ставка_05_3_7" localSheetId="0">#REF!</definedName>
    <definedName name="ставка_05_3_7" localSheetId="1">#REF!</definedName>
    <definedName name="ставка_05_3_7" localSheetId="2">#REF!</definedName>
    <definedName name="ставка_05_3_7" localSheetId="7">#REF!</definedName>
    <definedName name="ставка_05_3_7" localSheetId="8">#REF!</definedName>
    <definedName name="ставка_05_3_7" localSheetId="9">#REF!</definedName>
    <definedName name="ставка_05_3_7">#REF!</definedName>
    <definedName name="ставка_05_3_8" localSheetId="15">#REF!</definedName>
    <definedName name="ставка_05_3_8" localSheetId="0">#REF!</definedName>
    <definedName name="ставка_05_3_8" localSheetId="1">#REF!</definedName>
    <definedName name="ставка_05_3_8" localSheetId="2">#REF!</definedName>
    <definedName name="ставка_05_3_8" localSheetId="7">#REF!</definedName>
    <definedName name="ставка_05_3_8" localSheetId="8">#REF!</definedName>
    <definedName name="ставка_05_3_8" localSheetId="9">#REF!</definedName>
    <definedName name="ставка_05_3_8">#REF!</definedName>
    <definedName name="ставка_05_3_9" localSheetId="15">#REF!</definedName>
    <definedName name="ставка_05_3_9" localSheetId="0">#REF!</definedName>
    <definedName name="ставка_05_3_9" localSheetId="1">#REF!</definedName>
    <definedName name="ставка_05_3_9" localSheetId="2">#REF!</definedName>
    <definedName name="ставка_05_3_9" localSheetId="7">#REF!</definedName>
    <definedName name="ставка_05_3_9" localSheetId="8">#REF!</definedName>
    <definedName name="ставка_05_3_9" localSheetId="9">#REF!</definedName>
    <definedName name="ставка_05_3_9">#REF!</definedName>
    <definedName name="ставка_06_2_1" localSheetId="15">#REF!</definedName>
    <definedName name="ставка_06_2_1" localSheetId="0">#REF!</definedName>
    <definedName name="ставка_06_2_1" localSheetId="1">#REF!</definedName>
    <definedName name="ставка_06_2_1" localSheetId="2">#REF!</definedName>
    <definedName name="ставка_06_2_1" localSheetId="7">#REF!</definedName>
    <definedName name="ставка_06_2_1" localSheetId="8">#REF!</definedName>
    <definedName name="ставка_06_2_1" localSheetId="9">#REF!</definedName>
    <definedName name="ставка_06_2_1">#REF!</definedName>
    <definedName name="ставка_06_2_10" localSheetId="15">#REF!</definedName>
    <definedName name="ставка_06_2_10" localSheetId="0">#REF!</definedName>
    <definedName name="ставка_06_2_10" localSheetId="1">#REF!</definedName>
    <definedName name="ставка_06_2_10" localSheetId="2">#REF!</definedName>
    <definedName name="ставка_06_2_10" localSheetId="7">#REF!</definedName>
    <definedName name="ставка_06_2_10" localSheetId="8">#REF!</definedName>
    <definedName name="ставка_06_2_10" localSheetId="9">#REF!</definedName>
    <definedName name="ставка_06_2_10">#REF!</definedName>
    <definedName name="ставка_06_2_2" localSheetId="15">#REF!</definedName>
    <definedName name="ставка_06_2_2" localSheetId="0">#REF!</definedName>
    <definedName name="ставка_06_2_2" localSheetId="1">#REF!</definedName>
    <definedName name="ставка_06_2_2" localSheetId="2">#REF!</definedName>
    <definedName name="ставка_06_2_2" localSheetId="7">#REF!</definedName>
    <definedName name="ставка_06_2_2" localSheetId="8">#REF!</definedName>
    <definedName name="ставка_06_2_2" localSheetId="9">#REF!</definedName>
    <definedName name="ставка_06_2_2">#REF!</definedName>
    <definedName name="ставка_06_2_3" localSheetId="15">#REF!</definedName>
    <definedName name="ставка_06_2_3" localSheetId="0">#REF!</definedName>
    <definedName name="ставка_06_2_3" localSheetId="1">#REF!</definedName>
    <definedName name="ставка_06_2_3" localSheetId="2">#REF!</definedName>
    <definedName name="ставка_06_2_3" localSheetId="7">#REF!</definedName>
    <definedName name="ставка_06_2_3" localSheetId="8">#REF!</definedName>
    <definedName name="ставка_06_2_3" localSheetId="9">#REF!</definedName>
    <definedName name="ставка_06_2_3">#REF!</definedName>
    <definedName name="ставка_06_2_4" localSheetId="15">#REF!</definedName>
    <definedName name="ставка_06_2_4" localSheetId="0">#REF!</definedName>
    <definedName name="ставка_06_2_4" localSheetId="1">#REF!</definedName>
    <definedName name="ставка_06_2_4" localSheetId="2">#REF!</definedName>
    <definedName name="ставка_06_2_4" localSheetId="7">#REF!</definedName>
    <definedName name="ставка_06_2_4" localSheetId="8">#REF!</definedName>
    <definedName name="ставка_06_2_4" localSheetId="9">#REF!</definedName>
    <definedName name="ставка_06_2_4">#REF!</definedName>
    <definedName name="ставка_06_2_5" localSheetId="15">#REF!</definedName>
    <definedName name="ставка_06_2_5" localSheetId="0">#REF!</definedName>
    <definedName name="ставка_06_2_5" localSheetId="1">#REF!</definedName>
    <definedName name="ставка_06_2_5" localSheetId="2">#REF!</definedName>
    <definedName name="ставка_06_2_5" localSheetId="7">#REF!</definedName>
    <definedName name="ставка_06_2_5" localSheetId="8">#REF!</definedName>
    <definedName name="ставка_06_2_5" localSheetId="9">#REF!</definedName>
    <definedName name="ставка_06_2_5">#REF!</definedName>
    <definedName name="ставка_06_2_6" localSheetId="15">#REF!</definedName>
    <definedName name="ставка_06_2_6" localSheetId="0">#REF!</definedName>
    <definedName name="ставка_06_2_6" localSheetId="1">#REF!</definedName>
    <definedName name="ставка_06_2_6" localSheetId="2">#REF!</definedName>
    <definedName name="ставка_06_2_6" localSheetId="7">#REF!</definedName>
    <definedName name="ставка_06_2_6" localSheetId="8">#REF!</definedName>
    <definedName name="ставка_06_2_6" localSheetId="9">#REF!</definedName>
    <definedName name="ставка_06_2_6">#REF!</definedName>
    <definedName name="ставка_06_2_7" localSheetId="15">#REF!</definedName>
    <definedName name="ставка_06_2_7" localSheetId="0">#REF!</definedName>
    <definedName name="ставка_06_2_7" localSheetId="1">#REF!</definedName>
    <definedName name="ставка_06_2_7" localSheetId="2">#REF!</definedName>
    <definedName name="ставка_06_2_7" localSheetId="7">#REF!</definedName>
    <definedName name="ставка_06_2_7" localSheetId="8">#REF!</definedName>
    <definedName name="ставка_06_2_7" localSheetId="9">#REF!</definedName>
    <definedName name="ставка_06_2_7">#REF!</definedName>
    <definedName name="ставка_06_2_8" localSheetId="15">#REF!</definedName>
    <definedName name="ставка_06_2_8" localSheetId="0">#REF!</definedName>
    <definedName name="ставка_06_2_8" localSheetId="1">#REF!</definedName>
    <definedName name="ставка_06_2_8" localSheetId="2">#REF!</definedName>
    <definedName name="ставка_06_2_8" localSheetId="7">#REF!</definedName>
    <definedName name="ставка_06_2_8" localSheetId="8">#REF!</definedName>
    <definedName name="ставка_06_2_8" localSheetId="9">#REF!</definedName>
    <definedName name="ставка_06_2_8">#REF!</definedName>
    <definedName name="ставка_06_2_9" localSheetId="15">#REF!</definedName>
    <definedName name="ставка_06_2_9" localSheetId="0">#REF!</definedName>
    <definedName name="ставка_06_2_9" localSheetId="1">#REF!</definedName>
    <definedName name="ставка_06_2_9" localSheetId="2">#REF!</definedName>
    <definedName name="ставка_06_2_9" localSheetId="7">#REF!</definedName>
    <definedName name="ставка_06_2_9" localSheetId="8">#REF!</definedName>
    <definedName name="ставка_06_2_9" localSheetId="9">#REF!</definedName>
    <definedName name="ставка_06_2_9">#REF!</definedName>
    <definedName name="ставка_06_3_1" localSheetId="15">#REF!</definedName>
    <definedName name="ставка_06_3_1" localSheetId="0">#REF!</definedName>
    <definedName name="ставка_06_3_1" localSheetId="1">#REF!</definedName>
    <definedName name="ставка_06_3_1" localSheetId="2">#REF!</definedName>
    <definedName name="ставка_06_3_1" localSheetId="7">#REF!</definedName>
    <definedName name="ставка_06_3_1" localSheetId="8">#REF!</definedName>
    <definedName name="ставка_06_3_1" localSheetId="9">#REF!</definedName>
    <definedName name="ставка_06_3_1">#REF!</definedName>
    <definedName name="ставка_06_3_10" localSheetId="15">#REF!</definedName>
    <definedName name="ставка_06_3_10" localSheetId="0">#REF!</definedName>
    <definedName name="ставка_06_3_10" localSheetId="1">#REF!</definedName>
    <definedName name="ставка_06_3_10" localSheetId="2">#REF!</definedName>
    <definedName name="ставка_06_3_10" localSheetId="7">#REF!</definedName>
    <definedName name="ставка_06_3_10" localSheetId="8">#REF!</definedName>
    <definedName name="ставка_06_3_10" localSheetId="9">#REF!</definedName>
    <definedName name="ставка_06_3_10">#REF!</definedName>
    <definedName name="ставка_06_3_2" localSheetId="15">#REF!</definedName>
    <definedName name="ставка_06_3_2" localSheetId="0">#REF!</definedName>
    <definedName name="ставка_06_3_2" localSheetId="1">#REF!</definedName>
    <definedName name="ставка_06_3_2" localSheetId="2">#REF!</definedName>
    <definedName name="ставка_06_3_2" localSheetId="7">#REF!</definedName>
    <definedName name="ставка_06_3_2" localSheetId="8">#REF!</definedName>
    <definedName name="ставка_06_3_2" localSheetId="9">#REF!</definedName>
    <definedName name="ставка_06_3_2">#REF!</definedName>
    <definedName name="ставка_06_3_3" localSheetId="15">#REF!</definedName>
    <definedName name="ставка_06_3_3" localSheetId="0">#REF!</definedName>
    <definedName name="ставка_06_3_3" localSheetId="1">#REF!</definedName>
    <definedName name="ставка_06_3_3" localSheetId="2">#REF!</definedName>
    <definedName name="ставка_06_3_3" localSheetId="7">#REF!</definedName>
    <definedName name="ставка_06_3_3" localSheetId="8">#REF!</definedName>
    <definedName name="ставка_06_3_3" localSheetId="9">#REF!</definedName>
    <definedName name="ставка_06_3_3">#REF!</definedName>
    <definedName name="ставка_06_3_4" localSheetId="15">#REF!</definedName>
    <definedName name="ставка_06_3_4" localSheetId="0">#REF!</definedName>
    <definedName name="ставка_06_3_4" localSheetId="1">#REF!</definedName>
    <definedName name="ставка_06_3_4" localSheetId="2">#REF!</definedName>
    <definedName name="ставка_06_3_4" localSheetId="7">#REF!</definedName>
    <definedName name="ставка_06_3_4" localSheetId="8">#REF!</definedName>
    <definedName name="ставка_06_3_4" localSheetId="9">#REF!</definedName>
    <definedName name="ставка_06_3_4">#REF!</definedName>
    <definedName name="ставка_06_3_5" localSheetId="15">#REF!</definedName>
    <definedName name="ставка_06_3_5" localSheetId="0">#REF!</definedName>
    <definedName name="ставка_06_3_5" localSheetId="1">#REF!</definedName>
    <definedName name="ставка_06_3_5" localSheetId="2">#REF!</definedName>
    <definedName name="ставка_06_3_5" localSheetId="7">#REF!</definedName>
    <definedName name="ставка_06_3_5" localSheetId="8">#REF!</definedName>
    <definedName name="ставка_06_3_5" localSheetId="9">#REF!</definedName>
    <definedName name="ставка_06_3_5">#REF!</definedName>
    <definedName name="ставка_06_3_6" localSheetId="15">#REF!</definedName>
    <definedName name="ставка_06_3_6" localSheetId="0">#REF!</definedName>
    <definedName name="ставка_06_3_6" localSheetId="1">#REF!</definedName>
    <definedName name="ставка_06_3_6" localSheetId="2">#REF!</definedName>
    <definedName name="ставка_06_3_6" localSheetId="7">#REF!</definedName>
    <definedName name="ставка_06_3_6" localSheetId="8">#REF!</definedName>
    <definedName name="ставка_06_3_6" localSheetId="9">#REF!</definedName>
    <definedName name="ставка_06_3_6">#REF!</definedName>
    <definedName name="ставка_06_3_7" localSheetId="15">#REF!</definedName>
    <definedName name="ставка_06_3_7" localSheetId="0">#REF!</definedName>
    <definedName name="ставка_06_3_7" localSheetId="1">#REF!</definedName>
    <definedName name="ставка_06_3_7" localSheetId="2">#REF!</definedName>
    <definedName name="ставка_06_3_7" localSheetId="7">#REF!</definedName>
    <definedName name="ставка_06_3_7" localSheetId="8">#REF!</definedName>
    <definedName name="ставка_06_3_7" localSheetId="9">#REF!</definedName>
    <definedName name="ставка_06_3_7">#REF!</definedName>
    <definedName name="ставка_06_3_8" localSheetId="15">#REF!</definedName>
    <definedName name="ставка_06_3_8" localSheetId="0">#REF!</definedName>
    <definedName name="ставка_06_3_8" localSheetId="1">#REF!</definedName>
    <definedName name="ставка_06_3_8" localSheetId="2">#REF!</definedName>
    <definedName name="ставка_06_3_8" localSheetId="7">#REF!</definedName>
    <definedName name="ставка_06_3_8" localSheetId="8">#REF!</definedName>
    <definedName name="ставка_06_3_8" localSheetId="9">#REF!</definedName>
    <definedName name="ставка_06_3_8">#REF!</definedName>
    <definedName name="ставка_06_3_9" localSheetId="15">#REF!</definedName>
    <definedName name="ставка_06_3_9" localSheetId="0">#REF!</definedName>
    <definedName name="ставка_06_3_9" localSheetId="1">#REF!</definedName>
    <definedName name="ставка_06_3_9" localSheetId="2">#REF!</definedName>
    <definedName name="ставка_06_3_9" localSheetId="7">#REF!</definedName>
    <definedName name="ставка_06_3_9" localSheetId="8">#REF!</definedName>
    <definedName name="ставка_06_3_9" localSheetId="9">#REF!</definedName>
    <definedName name="ставка_06_3_9">#REF!</definedName>
    <definedName name="ставка_07_2_1" localSheetId="15">#REF!</definedName>
    <definedName name="ставка_07_2_1" localSheetId="0">#REF!</definedName>
    <definedName name="ставка_07_2_1" localSheetId="1">#REF!</definedName>
    <definedName name="ставка_07_2_1" localSheetId="2">#REF!</definedName>
    <definedName name="ставка_07_2_1" localSheetId="7">#REF!</definedName>
    <definedName name="ставка_07_2_1" localSheetId="8">#REF!</definedName>
    <definedName name="ставка_07_2_1" localSheetId="9">#REF!</definedName>
    <definedName name="ставка_07_2_1">#REF!</definedName>
    <definedName name="ставка_07_2_10" localSheetId="15">#REF!</definedName>
    <definedName name="ставка_07_2_10" localSheetId="0">#REF!</definedName>
    <definedName name="ставка_07_2_10" localSheetId="1">#REF!</definedName>
    <definedName name="ставка_07_2_10" localSheetId="2">#REF!</definedName>
    <definedName name="ставка_07_2_10" localSheetId="7">#REF!</definedName>
    <definedName name="ставка_07_2_10" localSheetId="8">#REF!</definedName>
    <definedName name="ставка_07_2_10" localSheetId="9">#REF!</definedName>
    <definedName name="ставка_07_2_10">#REF!</definedName>
    <definedName name="ставка_07_2_2" localSheetId="15">#REF!</definedName>
    <definedName name="ставка_07_2_2" localSheetId="0">#REF!</definedName>
    <definedName name="ставка_07_2_2" localSheetId="1">#REF!</definedName>
    <definedName name="ставка_07_2_2" localSheetId="2">#REF!</definedName>
    <definedName name="ставка_07_2_2" localSheetId="7">#REF!</definedName>
    <definedName name="ставка_07_2_2" localSheetId="8">#REF!</definedName>
    <definedName name="ставка_07_2_2" localSheetId="9">#REF!</definedName>
    <definedName name="ставка_07_2_2">#REF!</definedName>
    <definedName name="ставка_07_2_3" localSheetId="15">#REF!</definedName>
    <definedName name="ставка_07_2_3" localSheetId="0">#REF!</definedName>
    <definedName name="ставка_07_2_3" localSheetId="1">#REF!</definedName>
    <definedName name="ставка_07_2_3" localSheetId="2">#REF!</definedName>
    <definedName name="ставка_07_2_3" localSheetId="7">#REF!</definedName>
    <definedName name="ставка_07_2_3" localSheetId="8">#REF!</definedName>
    <definedName name="ставка_07_2_3" localSheetId="9">#REF!</definedName>
    <definedName name="ставка_07_2_3">#REF!</definedName>
    <definedName name="ставка_07_2_4" localSheetId="15">#REF!</definedName>
    <definedName name="ставка_07_2_4" localSheetId="0">#REF!</definedName>
    <definedName name="ставка_07_2_4" localSheetId="1">#REF!</definedName>
    <definedName name="ставка_07_2_4" localSheetId="2">#REF!</definedName>
    <definedName name="ставка_07_2_4" localSheetId="7">#REF!</definedName>
    <definedName name="ставка_07_2_4" localSheetId="8">#REF!</definedName>
    <definedName name="ставка_07_2_4" localSheetId="9">#REF!</definedName>
    <definedName name="ставка_07_2_4">#REF!</definedName>
    <definedName name="ставка_07_2_5" localSheetId="15">#REF!</definedName>
    <definedName name="ставка_07_2_5" localSheetId="0">#REF!</definedName>
    <definedName name="ставка_07_2_5" localSheetId="1">#REF!</definedName>
    <definedName name="ставка_07_2_5" localSheetId="2">#REF!</definedName>
    <definedName name="ставка_07_2_5" localSheetId="7">#REF!</definedName>
    <definedName name="ставка_07_2_5" localSheetId="8">#REF!</definedName>
    <definedName name="ставка_07_2_5" localSheetId="9">#REF!</definedName>
    <definedName name="ставка_07_2_5">#REF!</definedName>
    <definedName name="ставка_07_2_6" localSheetId="15">#REF!</definedName>
    <definedName name="ставка_07_2_6" localSheetId="0">#REF!</definedName>
    <definedName name="ставка_07_2_6" localSheetId="1">#REF!</definedName>
    <definedName name="ставка_07_2_6" localSheetId="2">#REF!</definedName>
    <definedName name="ставка_07_2_6" localSheetId="7">#REF!</definedName>
    <definedName name="ставка_07_2_6" localSheetId="8">#REF!</definedName>
    <definedName name="ставка_07_2_6" localSheetId="9">#REF!</definedName>
    <definedName name="ставка_07_2_6">#REF!</definedName>
    <definedName name="ставка_07_2_7" localSheetId="15">#REF!</definedName>
    <definedName name="ставка_07_2_7" localSheetId="0">#REF!</definedName>
    <definedName name="ставка_07_2_7" localSheetId="1">#REF!</definedName>
    <definedName name="ставка_07_2_7" localSheetId="2">#REF!</definedName>
    <definedName name="ставка_07_2_7" localSheetId="7">#REF!</definedName>
    <definedName name="ставка_07_2_7" localSheetId="8">#REF!</definedName>
    <definedName name="ставка_07_2_7" localSheetId="9">#REF!</definedName>
    <definedName name="ставка_07_2_7">#REF!</definedName>
    <definedName name="ставка_07_2_8" localSheetId="15">#REF!</definedName>
    <definedName name="ставка_07_2_8" localSheetId="0">#REF!</definedName>
    <definedName name="ставка_07_2_8" localSheetId="1">#REF!</definedName>
    <definedName name="ставка_07_2_8" localSheetId="2">#REF!</definedName>
    <definedName name="ставка_07_2_8" localSheetId="7">#REF!</definedName>
    <definedName name="ставка_07_2_8" localSheetId="8">#REF!</definedName>
    <definedName name="ставка_07_2_8" localSheetId="9">#REF!</definedName>
    <definedName name="ставка_07_2_8">#REF!</definedName>
    <definedName name="ставка_07_2_9" localSheetId="15">#REF!</definedName>
    <definedName name="ставка_07_2_9" localSheetId="0">#REF!</definedName>
    <definedName name="ставка_07_2_9" localSheetId="1">#REF!</definedName>
    <definedName name="ставка_07_2_9" localSheetId="2">#REF!</definedName>
    <definedName name="ставка_07_2_9" localSheetId="7">#REF!</definedName>
    <definedName name="ставка_07_2_9" localSheetId="8">#REF!</definedName>
    <definedName name="ставка_07_2_9" localSheetId="9">#REF!</definedName>
    <definedName name="ставка_07_2_9">#REF!</definedName>
    <definedName name="ставка_07_3_1" localSheetId="15">#REF!</definedName>
    <definedName name="ставка_07_3_1" localSheetId="0">#REF!</definedName>
    <definedName name="ставка_07_3_1" localSheetId="1">#REF!</definedName>
    <definedName name="ставка_07_3_1" localSheetId="2">#REF!</definedName>
    <definedName name="ставка_07_3_1" localSheetId="7">#REF!</definedName>
    <definedName name="ставка_07_3_1" localSheetId="8">#REF!</definedName>
    <definedName name="ставка_07_3_1" localSheetId="9">#REF!</definedName>
    <definedName name="ставка_07_3_1">#REF!</definedName>
    <definedName name="ставка_07_3_10" localSheetId="15">#REF!</definedName>
    <definedName name="ставка_07_3_10" localSheetId="0">#REF!</definedName>
    <definedName name="ставка_07_3_10" localSheetId="1">#REF!</definedName>
    <definedName name="ставка_07_3_10" localSheetId="2">#REF!</definedName>
    <definedName name="ставка_07_3_10" localSheetId="7">#REF!</definedName>
    <definedName name="ставка_07_3_10" localSheetId="8">#REF!</definedName>
    <definedName name="ставка_07_3_10" localSheetId="9">#REF!</definedName>
    <definedName name="ставка_07_3_10">#REF!</definedName>
    <definedName name="ставка_07_3_2" localSheetId="15">#REF!</definedName>
    <definedName name="ставка_07_3_2" localSheetId="0">#REF!</definedName>
    <definedName name="ставка_07_3_2" localSheetId="1">#REF!</definedName>
    <definedName name="ставка_07_3_2" localSheetId="2">#REF!</definedName>
    <definedName name="ставка_07_3_2" localSheetId="7">#REF!</definedName>
    <definedName name="ставка_07_3_2" localSheetId="8">#REF!</definedName>
    <definedName name="ставка_07_3_2" localSheetId="9">#REF!</definedName>
    <definedName name="ставка_07_3_2">#REF!</definedName>
    <definedName name="ставка_07_3_3" localSheetId="15">#REF!</definedName>
    <definedName name="ставка_07_3_3" localSheetId="0">#REF!</definedName>
    <definedName name="ставка_07_3_3" localSheetId="1">#REF!</definedName>
    <definedName name="ставка_07_3_3" localSheetId="2">#REF!</definedName>
    <definedName name="ставка_07_3_3" localSheetId="7">#REF!</definedName>
    <definedName name="ставка_07_3_3" localSheetId="8">#REF!</definedName>
    <definedName name="ставка_07_3_3" localSheetId="9">#REF!</definedName>
    <definedName name="ставка_07_3_3">#REF!</definedName>
    <definedName name="ставка_07_3_4" localSheetId="15">#REF!</definedName>
    <definedName name="ставка_07_3_4" localSheetId="0">#REF!</definedName>
    <definedName name="ставка_07_3_4" localSheetId="1">#REF!</definedName>
    <definedName name="ставка_07_3_4" localSheetId="2">#REF!</definedName>
    <definedName name="ставка_07_3_4" localSheetId="7">#REF!</definedName>
    <definedName name="ставка_07_3_4" localSheetId="8">#REF!</definedName>
    <definedName name="ставка_07_3_4" localSheetId="9">#REF!</definedName>
    <definedName name="ставка_07_3_4">#REF!</definedName>
    <definedName name="ставка_07_3_5" localSheetId="15">#REF!</definedName>
    <definedName name="ставка_07_3_5" localSheetId="0">#REF!</definedName>
    <definedName name="ставка_07_3_5" localSheetId="1">#REF!</definedName>
    <definedName name="ставка_07_3_5" localSheetId="2">#REF!</definedName>
    <definedName name="ставка_07_3_5" localSheetId="7">#REF!</definedName>
    <definedName name="ставка_07_3_5" localSheetId="8">#REF!</definedName>
    <definedName name="ставка_07_3_5" localSheetId="9">#REF!</definedName>
    <definedName name="ставка_07_3_5">#REF!</definedName>
    <definedName name="ставка_07_3_6" localSheetId="15">#REF!</definedName>
    <definedName name="ставка_07_3_6" localSheetId="0">#REF!</definedName>
    <definedName name="ставка_07_3_6" localSheetId="1">#REF!</definedName>
    <definedName name="ставка_07_3_6" localSheetId="2">#REF!</definedName>
    <definedName name="ставка_07_3_6" localSheetId="7">#REF!</definedName>
    <definedName name="ставка_07_3_6" localSheetId="8">#REF!</definedName>
    <definedName name="ставка_07_3_6" localSheetId="9">#REF!</definedName>
    <definedName name="ставка_07_3_6">#REF!</definedName>
    <definedName name="ставка_07_3_7" localSheetId="15">#REF!</definedName>
    <definedName name="ставка_07_3_7" localSheetId="0">#REF!</definedName>
    <definedName name="ставка_07_3_7" localSheetId="1">#REF!</definedName>
    <definedName name="ставка_07_3_7" localSheetId="2">#REF!</definedName>
    <definedName name="ставка_07_3_7" localSheetId="7">#REF!</definedName>
    <definedName name="ставка_07_3_7" localSheetId="8">#REF!</definedName>
    <definedName name="ставка_07_3_7" localSheetId="9">#REF!</definedName>
    <definedName name="ставка_07_3_7">#REF!</definedName>
    <definedName name="ставка_07_3_8" localSheetId="15">#REF!</definedName>
    <definedName name="ставка_07_3_8" localSheetId="0">#REF!</definedName>
    <definedName name="ставка_07_3_8" localSheetId="1">#REF!</definedName>
    <definedName name="ставка_07_3_8" localSheetId="2">#REF!</definedName>
    <definedName name="ставка_07_3_8" localSheetId="7">#REF!</definedName>
    <definedName name="ставка_07_3_8" localSheetId="8">#REF!</definedName>
    <definedName name="ставка_07_3_8" localSheetId="9">#REF!</definedName>
    <definedName name="ставка_07_3_8">#REF!</definedName>
    <definedName name="ставка_07_3_9" localSheetId="15">#REF!</definedName>
    <definedName name="ставка_07_3_9" localSheetId="0">#REF!</definedName>
    <definedName name="ставка_07_3_9" localSheetId="1">#REF!</definedName>
    <definedName name="ставка_07_3_9" localSheetId="2">#REF!</definedName>
    <definedName name="ставка_07_3_9" localSheetId="7">#REF!</definedName>
    <definedName name="ставка_07_3_9" localSheetId="8">#REF!</definedName>
    <definedName name="ставка_07_3_9" localSheetId="9">#REF!</definedName>
    <definedName name="ставка_07_3_9">#REF!</definedName>
    <definedName name="сум" localSheetId="15">#REF!</definedName>
    <definedName name="сум" localSheetId="0">#REF!</definedName>
    <definedName name="сум" localSheetId="1">#REF!</definedName>
    <definedName name="сум" localSheetId="5">#REF!</definedName>
    <definedName name="сум" localSheetId="6">#REF!</definedName>
    <definedName name="сум" localSheetId="7">#REF!</definedName>
    <definedName name="сум" localSheetId="8">#REF!</definedName>
    <definedName name="сум" localSheetId="9">#REF!</definedName>
    <definedName name="сум" localSheetId="10">#REF!</definedName>
    <definedName name="сум" localSheetId="11">#REF!</definedName>
    <definedName name="сум" localSheetId="12">#REF!</definedName>
    <definedName name="сум" localSheetId="13">#REF!</definedName>
    <definedName name="сум" localSheetId="14">#REF!</definedName>
    <definedName name="сум">#REF!</definedName>
    <definedName name="таш" localSheetId="15">#REF!</definedName>
    <definedName name="таш" localSheetId="14">#REF!</definedName>
    <definedName name="таш">#REF!</definedName>
    <definedName name="тош" localSheetId="15">#REF!</definedName>
    <definedName name="тош" localSheetId="14">#REF!</definedName>
    <definedName name="тош">#REF!</definedName>
    <definedName name="тпатрпартпа" localSheetId="15">#REF!</definedName>
    <definedName name="тпатрпартпа" localSheetId="0">#REF!</definedName>
    <definedName name="тпатрпартпа" localSheetId="1">#REF!</definedName>
    <definedName name="тпатрпартпа" localSheetId="7">#REF!</definedName>
    <definedName name="тпатрпартпа" localSheetId="8">#REF!</definedName>
    <definedName name="тпатрпартпа" localSheetId="9">#REF!</definedName>
    <definedName name="тпатрпартпа">#REF!</definedName>
    <definedName name="труд" localSheetId="15">#REF!</definedName>
    <definedName name="труд" localSheetId="0">#REF!</definedName>
    <definedName name="труд" localSheetId="1">#REF!</definedName>
    <definedName name="труд" localSheetId="2">#REF!</definedName>
    <definedName name="труд" localSheetId="4">#REF!</definedName>
    <definedName name="труд" localSheetId="5">#REF!</definedName>
    <definedName name="труд" localSheetId="6">#REF!</definedName>
    <definedName name="труд" localSheetId="7">#REF!</definedName>
    <definedName name="труд" localSheetId="8">#REF!</definedName>
    <definedName name="труд" localSheetId="9">#REF!</definedName>
    <definedName name="труд" localSheetId="10">#REF!</definedName>
    <definedName name="труд" localSheetId="11">#REF!</definedName>
    <definedName name="труд" localSheetId="12">#REF!</definedName>
    <definedName name="труд" localSheetId="13">#REF!</definedName>
    <definedName name="труд">#REF!</definedName>
    <definedName name="труд_7" localSheetId="15">#REF!</definedName>
    <definedName name="труд_7" localSheetId="0">#REF!</definedName>
    <definedName name="труд_7" localSheetId="1">#REF!</definedName>
    <definedName name="труд_7" localSheetId="4">#REF!</definedName>
    <definedName name="труд_7" localSheetId="5">#REF!</definedName>
    <definedName name="труд_7" localSheetId="6">#REF!</definedName>
    <definedName name="труд_7" localSheetId="7">#REF!</definedName>
    <definedName name="труд_7" localSheetId="8">#REF!</definedName>
    <definedName name="труд_7" localSheetId="9">#REF!</definedName>
    <definedName name="труд_7" localSheetId="10">#REF!</definedName>
    <definedName name="труд_7" localSheetId="11">#REF!</definedName>
    <definedName name="труд_7" localSheetId="12">#REF!</definedName>
    <definedName name="труд_7" localSheetId="13">#REF!</definedName>
    <definedName name="труд_7">#REF!</definedName>
    <definedName name="труд_8" localSheetId="15">#REF!</definedName>
    <definedName name="труд_8" localSheetId="0">#REF!</definedName>
    <definedName name="труд_8" localSheetId="1">#REF!</definedName>
    <definedName name="труд_8" localSheetId="4">#REF!</definedName>
    <definedName name="труд_8" localSheetId="5">#REF!</definedName>
    <definedName name="труд_8" localSheetId="6">#REF!</definedName>
    <definedName name="труд_8" localSheetId="7">#REF!</definedName>
    <definedName name="труд_8" localSheetId="8">#REF!</definedName>
    <definedName name="труд_8" localSheetId="9">#REF!</definedName>
    <definedName name="труд_8" localSheetId="10">#REF!</definedName>
    <definedName name="труд_8" localSheetId="11">#REF!</definedName>
    <definedName name="труд_8" localSheetId="12">#REF!</definedName>
    <definedName name="труд_8" localSheetId="13">#REF!</definedName>
    <definedName name="труд_8">#REF!</definedName>
    <definedName name="увау" localSheetId="15">#REF!</definedName>
    <definedName name="увау" localSheetId="14">#N/A</definedName>
    <definedName name="увау">#REF!</definedName>
    <definedName name="УКС" localSheetId="15">#REF!</definedName>
    <definedName name="УКС" localSheetId="0">#REF!</definedName>
    <definedName name="УКС" localSheetId="1">#REF!</definedName>
    <definedName name="УКС" localSheetId="2">#REF!</definedName>
    <definedName name="УКС" localSheetId="4">#REF!</definedName>
    <definedName name="УКС" localSheetId="5">#REF!</definedName>
    <definedName name="УКС" localSheetId="6">#REF!</definedName>
    <definedName name="УКС" localSheetId="7">#REF!</definedName>
    <definedName name="УКС" localSheetId="8">#REF!</definedName>
    <definedName name="УКС" localSheetId="9">#REF!</definedName>
    <definedName name="УКС" localSheetId="10">#REF!</definedName>
    <definedName name="УКС" localSheetId="11">#REF!</definedName>
    <definedName name="УКС" localSheetId="12">#REF!</definedName>
    <definedName name="УКС" localSheetId="13">#REF!</definedName>
    <definedName name="УКС" localSheetId="14">#REF!</definedName>
    <definedName name="УКС">#REF!</definedName>
    <definedName name="УРГАНЧТУМАН" localSheetId="15">#REF!</definedName>
    <definedName name="УРГАНЧТУМАН" localSheetId="0">#REF!</definedName>
    <definedName name="УРГАНЧТУМАН" localSheetId="1">#REF!</definedName>
    <definedName name="УРГАНЧТУМАН" localSheetId="2">#REF!</definedName>
    <definedName name="УРГАНЧТУМАН" localSheetId="5">#REF!</definedName>
    <definedName name="УРГАНЧТУМАН" localSheetId="6">#REF!</definedName>
    <definedName name="УРГАНЧТУМАН" localSheetId="7">#REF!</definedName>
    <definedName name="УРГАНЧТУМАН" localSheetId="8">#REF!</definedName>
    <definedName name="УРГАНЧТУМАН" localSheetId="9">#REF!</definedName>
    <definedName name="УРГАНЧТУМАН">#REF!</definedName>
    <definedName name="УРГАНЧШАХАР" localSheetId="15">#REF!</definedName>
    <definedName name="УРГАНЧШАХАР" localSheetId="0">#REF!</definedName>
    <definedName name="УРГАНЧШАХАР" localSheetId="1">#REF!</definedName>
    <definedName name="УРГАНЧШАХАР" localSheetId="2">#REF!</definedName>
    <definedName name="УРГАНЧШАХАР" localSheetId="5">#REF!</definedName>
    <definedName name="УРГАНЧШАХАР" localSheetId="6">#REF!</definedName>
    <definedName name="УРГАНЧШАХАР" localSheetId="7">#REF!</definedName>
    <definedName name="УРГАНЧШАХАР" localSheetId="8">#REF!</definedName>
    <definedName name="УРГАНЧШАХАР" localSheetId="9">#REF!</definedName>
    <definedName name="УРГАНЧШАХАР">#REF!</definedName>
    <definedName name="утв2" localSheetId="15">#REF!</definedName>
    <definedName name="утв2" localSheetId="0">#REF!</definedName>
    <definedName name="утв2" localSheetId="1">#REF!</definedName>
    <definedName name="утв2" localSheetId="2">#REF!</definedName>
    <definedName name="утв2" localSheetId="4">#REF!</definedName>
    <definedName name="утв2" localSheetId="5">#REF!</definedName>
    <definedName name="утв2" localSheetId="6">#REF!</definedName>
    <definedName name="утв2" localSheetId="7">#REF!</definedName>
    <definedName name="утв2" localSheetId="8">#REF!</definedName>
    <definedName name="утв2" localSheetId="9">#REF!</definedName>
    <definedName name="утв2" localSheetId="10">#REF!</definedName>
    <definedName name="утв2" localSheetId="11">#REF!</definedName>
    <definedName name="утв2" localSheetId="12">#REF!</definedName>
    <definedName name="утв2" localSheetId="13">#REF!</definedName>
    <definedName name="утв2" localSheetId="14">#REF!</definedName>
    <definedName name="утв2">#REF!</definedName>
    <definedName name="утв3" localSheetId="15">#REF!</definedName>
    <definedName name="утв3" localSheetId="0">#REF!</definedName>
    <definedName name="утв3" localSheetId="1">#REF!</definedName>
    <definedName name="утв3" localSheetId="2">#REF!</definedName>
    <definedName name="утв3" localSheetId="4">#REF!</definedName>
    <definedName name="утв3" localSheetId="5">#REF!</definedName>
    <definedName name="утв3" localSheetId="6">#REF!</definedName>
    <definedName name="утв3" localSheetId="7">#REF!</definedName>
    <definedName name="утв3" localSheetId="8">#REF!</definedName>
    <definedName name="утв3" localSheetId="9">#REF!</definedName>
    <definedName name="утв3" localSheetId="10">#REF!</definedName>
    <definedName name="утв3" localSheetId="11">#REF!</definedName>
    <definedName name="утв3" localSheetId="12">#REF!</definedName>
    <definedName name="утв3" localSheetId="13">#REF!</definedName>
    <definedName name="утв3" localSheetId="14">#REF!</definedName>
    <definedName name="утв3">#REF!</definedName>
    <definedName name="ууууууууууууууу" localSheetId="15">#REF!</definedName>
    <definedName name="ууууууууууууууу" localSheetId="14">#REF!</definedName>
    <definedName name="ууууууууууууууу">#REF!</definedName>
    <definedName name="уууууууууууууууу" localSheetId="15">#REF!</definedName>
    <definedName name="уууууууууууууууу" localSheetId="14">#REF!</definedName>
    <definedName name="уууууууууууууууу">#REF!</definedName>
    <definedName name="ууууууууууууууууу" localSheetId="15">#REF!</definedName>
    <definedName name="ууууууууууууууууу" localSheetId="14">#REF!</definedName>
    <definedName name="ууууууууууууууууу">#REF!</definedName>
    <definedName name="уууууууууууууууууу" localSheetId="15">#REF!</definedName>
    <definedName name="уууууууууууууууууу" localSheetId="14">#REF!</definedName>
    <definedName name="уууууууууууууууууу">#REF!</definedName>
    <definedName name="уууууууууууууууууууууууу" localSheetId="15">#REF!</definedName>
    <definedName name="уууууууууууууууууууууууу" localSheetId="14">#REF!</definedName>
    <definedName name="уууууууууууууууууууууууу">#REF!</definedName>
    <definedName name="ууууууууууууууууууууууууууууууууу" localSheetId="15">#REF!</definedName>
    <definedName name="ууууууууууууууууууууууууууууууууу" localSheetId="14">#REF!</definedName>
    <definedName name="ууууууууууууууууууууууууууууууууу">#REF!</definedName>
    <definedName name="фоиз" localSheetId="15">#REF!</definedName>
    <definedName name="фоиз" localSheetId="14">#REF!</definedName>
    <definedName name="фоиз">#REF!</definedName>
    <definedName name="фффффффффффффффффффф" localSheetId="15">#REF!</definedName>
    <definedName name="фффффффффффффффффффф" localSheetId="14">#REF!</definedName>
    <definedName name="фффффффффффффффффффф">#REF!</definedName>
    <definedName name="ХИВАТУМАН" localSheetId="15">#REF!</definedName>
    <definedName name="ХИВАТУМАН" localSheetId="0">#REF!</definedName>
    <definedName name="ХИВАТУМАН" localSheetId="1">#REF!</definedName>
    <definedName name="ХИВАТУМАН" localSheetId="2">#REF!</definedName>
    <definedName name="ХИВАТУМАН" localSheetId="5">#REF!</definedName>
    <definedName name="ХИВАТУМАН" localSheetId="6">#REF!</definedName>
    <definedName name="ХИВАТУМАН" localSheetId="7">#REF!</definedName>
    <definedName name="ХИВАТУМАН" localSheetId="8">#REF!</definedName>
    <definedName name="ХИВАТУМАН" localSheetId="9">#REF!</definedName>
    <definedName name="ХИВАТУМАН">#REF!</definedName>
    <definedName name="ХОНКАТУМАН" localSheetId="15">#REF!</definedName>
    <definedName name="ХОНКАТУМАН" localSheetId="0">#REF!</definedName>
    <definedName name="ХОНКАТУМАН" localSheetId="1">#REF!</definedName>
    <definedName name="ХОНКАТУМАН" localSheetId="2">#REF!</definedName>
    <definedName name="ХОНКАТУМАН" localSheetId="5">#REF!</definedName>
    <definedName name="ХОНКАТУМАН" localSheetId="6">#REF!</definedName>
    <definedName name="ХОНКАТУМАН" localSheetId="7">#REF!</definedName>
    <definedName name="ХОНКАТУМАН" localSheetId="8">#REF!</definedName>
    <definedName name="ХОНКАТУМАН" localSheetId="9">#REF!</definedName>
    <definedName name="ХОНКАТУМАН">#REF!</definedName>
    <definedName name="хушнуд" localSheetId="15">#REF!</definedName>
    <definedName name="хушнуд" localSheetId="14">#REF!</definedName>
    <definedName name="хушнуд">#REF!</definedName>
    <definedName name="цу" localSheetId="15">#REF!</definedName>
    <definedName name="цу" localSheetId="0">#REF!</definedName>
    <definedName name="цу" localSheetId="1">#REF!</definedName>
    <definedName name="цу" localSheetId="4">#REF!</definedName>
    <definedName name="цу" localSheetId="5">#REF!</definedName>
    <definedName name="цу" localSheetId="6">#REF!</definedName>
    <definedName name="цу" localSheetId="7">#REF!</definedName>
    <definedName name="цу" localSheetId="8">#REF!</definedName>
    <definedName name="цу" localSheetId="9">#REF!</definedName>
    <definedName name="цу" localSheetId="10">#REF!</definedName>
    <definedName name="цу" localSheetId="11">#REF!</definedName>
    <definedName name="цу" localSheetId="12">#REF!</definedName>
    <definedName name="цу" localSheetId="13">#REF!</definedName>
    <definedName name="цу">#REF!</definedName>
    <definedName name="ццццццццццццц" localSheetId="15">#REF!</definedName>
    <definedName name="ццццццццццццц" localSheetId="14">#REF!</definedName>
    <definedName name="ццццццццццццц">#REF!</definedName>
    <definedName name="цццццццццццццццц" localSheetId="15">#REF!</definedName>
    <definedName name="цццццццццццццццц" localSheetId="14">#REF!</definedName>
    <definedName name="цццццццццццццццц">#REF!</definedName>
    <definedName name="чи" localSheetId="15">#REF!</definedName>
    <definedName name="чи" localSheetId="14">#REF!</definedName>
    <definedName name="чи">#REF!</definedName>
    <definedName name="Чирокчи" localSheetId="15">#REF!</definedName>
    <definedName name="Чирокчи" localSheetId="14">#REF!</definedName>
    <definedName name="Чирокчи">#REF!</definedName>
    <definedName name="Чироқчи" localSheetId="15">#REF!</definedName>
    <definedName name="Чироқчи" localSheetId="14">#REF!</definedName>
    <definedName name="Чироқчи">#REF!</definedName>
    <definedName name="ччч" localSheetId="15">#REF!</definedName>
    <definedName name="ччч" localSheetId="0">#REF!</definedName>
    <definedName name="ччч" localSheetId="1">#REF!</definedName>
    <definedName name="ччч" localSheetId="4">#REF!</definedName>
    <definedName name="ччч" localSheetId="5">#REF!</definedName>
    <definedName name="ччч" localSheetId="6">#REF!</definedName>
    <definedName name="ччч" localSheetId="7">#REF!</definedName>
    <definedName name="ччч" localSheetId="8">#REF!</definedName>
    <definedName name="ччч" localSheetId="9">#REF!</definedName>
    <definedName name="ччч" localSheetId="10">#REF!</definedName>
    <definedName name="ччч" localSheetId="11">#REF!</definedName>
    <definedName name="ччч" localSheetId="12">#REF!</definedName>
    <definedName name="ччч" localSheetId="13">#REF!</definedName>
    <definedName name="ччч">#REF!</definedName>
    <definedName name="ы" localSheetId="15">#REF!</definedName>
    <definedName name="ы" localSheetId="14">#REF!</definedName>
    <definedName name="ы">#REF!</definedName>
    <definedName name="ываава" localSheetId="15">#REF!</definedName>
    <definedName name="ываава" localSheetId="0">#REF!</definedName>
    <definedName name="ываава" localSheetId="1">#REF!</definedName>
    <definedName name="ываава" localSheetId="4">#REF!</definedName>
    <definedName name="ываава" localSheetId="5">#REF!</definedName>
    <definedName name="ываава" localSheetId="6">#REF!</definedName>
    <definedName name="ываава" localSheetId="7">#REF!</definedName>
    <definedName name="ываава" localSheetId="8">#REF!</definedName>
    <definedName name="ываава" localSheetId="9">#REF!</definedName>
    <definedName name="ываава" localSheetId="10">#REF!</definedName>
    <definedName name="ываава" localSheetId="11">#REF!</definedName>
    <definedName name="ываава" localSheetId="12">#REF!</definedName>
    <definedName name="ываава" localSheetId="13">#REF!</definedName>
    <definedName name="ываава" localSheetId="14">#N/A</definedName>
    <definedName name="ываава">#REF!</definedName>
    <definedName name="э" localSheetId="15">#REF!</definedName>
    <definedName name="э" localSheetId="14">#REF!</definedName>
    <definedName name="э">#REF!</definedName>
    <definedName name="экс" localSheetId="14">#N/A</definedName>
    <definedName name="ЯНГИАРИКТУМАН" localSheetId="15">#REF!</definedName>
    <definedName name="ЯНГИАРИКТУМАН" localSheetId="0">#REF!</definedName>
    <definedName name="ЯНГИАРИКТУМАН" localSheetId="1">#REF!</definedName>
    <definedName name="ЯНГИАРИКТУМАН" localSheetId="2">#REF!</definedName>
    <definedName name="ЯНГИАРИКТУМАН" localSheetId="5">#REF!</definedName>
    <definedName name="ЯНГИАРИКТУМАН" localSheetId="6">#REF!</definedName>
    <definedName name="ЯНГИАРИКТУМАН" localSheetId="7">#REF!</definedName>
    <definedName name="ЯНГИАРИКТУМАН" localSheetId="8">#REF!</definedName>
    <definedName name="ЯНГИАРИКТУМАН" localSheetId="9">#REF!</definedName>
    <definedName name="ЯНГИАРИКТУМАН">#REF!</definedName>
    <definedName name="ЯНГИБОЗОРТУМАН" localSheetId="15">#REF!</definedName>
    <definedName name="ЯНГИБОЗОРТУМАН" localSheetId="0">#REF!</definedName>
    <definedName name="ЯНГИБОЗОРТУМАН" localSheetId="1">#REF!</definedName>
    <definedName name="ЯНГИБОЗОРТУМАН" localSheetId="2">#REF!</definedName>
    <definedName name="ЯНГИБОЗОРТУМАН" localSheetId="5">#REF!</definedName>
    <definedName name="ЯНГИБОЗОРТУМАН" localSheetId="6">#REF!</definedName>
    <definedName name="ЯНГИБОЗОРТУМАН" localSheetId="7">#REF!</definedName>
    <definedName name="ЯНГИБОЗОРТУМАН" localSheetId="8">#REF!</definedName>
    <definedName name="ЯНГИБОЗОРТУМАН" localSheetId="9">#REF!</definedName>
    <definedName name="ЯНГИБОЗОРТУМАН">#REF!</definedName>
    <definedName name="яя" localSheetId="15">#REF!</definedName>
    <definedName name="яя" localSheetId="0">#REF!</definedName>
    <definedName name="яя" localSheetId="1">#REF!</definedName>
    <definedName name="яя" localSheetId="4">#REF!</definedName>
    <definedName name="яя" localSheetId="5">#REF!</definedName>
    <definedName name="яя" localSheetId="6">#REF!</definedName>
    <definedName name="яя" localSheetId="7">#REF!</definedName>
    <definedName name="яя" localSheetId="8">#REF!</definedName>
    <definedName name="яя" localSheetId="9">#REF!</definedName>
    <definedName name="яя" localSheetId="10">#REF!</definedName>
    <definedName name="яя" localSheetId="11">#REF!</definedName>
    <definedName name="яя" localSheetId="12">#REF!</definedName>
    <definedName name="яя" localSheetId="13">#REF!</definedName>
    <definedName name="яя">#REF!</definedName>
    <definedName name="яяяя" localSheetId="15">#REF!</definedName>
    <definedName name="яяяя" localSheetId="10">#REF!</definedName>
    <definedName name="яяяя" localSheetId="11">#REF!</definedName>
    <definedName name="яяяя" localSheetId="12">#REF!</definedName>
    <definedName name="яяяя" localSheetId="13">#REF!</definedName>
    <definedName name="яяяя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5" l="1"/>
  <c r="M22" i="25"/>
  <c r="L22" i="25"/>
  <c r="K22" i="25"/>
  <c r="G22" i="25"/>
  <c r="F22" i="25"/>
  <c r="N21" i="25"/>
  <c r="M21" i="25"/>
  <c r="L21" i="25"/>
  <c r="K21" i="25"/>
  <c r="G21" i="25"/>
  <c r="F21" i="25"/>
  <c r="N20" i="25"/>
  <c r="M20" i="25"/>
  <c r="L20" i="25"/>
  <c r="K20" i="25"/>
  <c r="G20" i="25"/>
  <c r="F20" i="25"/>
  <c r="N19" i="25"/>
  <c r="M19" i="25"/>
  <c r="L19" i="25"/>
  <c r="K19" i="25"/>
  <c r="G19" i="25"/>
  <c r="F19" i="25"/>
  <c r="N18" i="25"/>
  <c r="M18" i="25"/>
  <c r="L18" i="25"/>
  <c r="K18" i="25"/>
  <c r="G18" i="25"/>
  <c r="F18" i="25"/>
  <c r="N17" i="25"/>
  <c r="M17" i="25"/>
  <c r="L17" i="25"/>
  <c r="K17" i="25"/>
  <c r="G17" i="25"/>
  <c r="F17" i="25"/>
  <c r="N16" i="25"/>
  <c r="M16" i="25"/>
  <c r="L16" i="25"/>
  <c r="K16" i="25"/>
  <c r="G16" i="25"/>
  <c r="F16" i="25"/>
  <c r="N15" i="25"/>
  <c r="M15" i="25"/>
  <c r="L15" i="25"/>
  <c r="K15" i="25"/>
  <c r="G15" i="25"/>
  <c r="F15" i="25"/>
  <c r="N14" i="25"/>
  <c r="M14" i="25"/>
  <c r="L14" i="25"/>
  <c r="K14" i="25"/>
  <c r="G14" i="25"/>
  <c r="F14" i="25"/>
  <c r="N13" i="25"/>
  <c r="M13" i="25"/>
  <c r="L13" i="25"/>
  <c r="K13" i="25"/>
  <c r="G13" i="25"/>
  <c r="F13" i="25"/>
  <c r="N12" i="25"/>
  <c r="M12" i="25"/>
  <c r="L12" i="25"/>
  <c r="K12" i="25"/>
  <c r="G12" i="25"/>
  <c r="F12" i="25"/>
  <c r="N11" i="25"/>
  <c r="M11" i="25"/>
  <c r="L11" i="25"/>
  <c r="K11" i="25"/>
  <c r="G11" i="25"/>
  <c r="F11" i="25"/>
  <c r="N10" i="25"/>
  <c r="M10" i="25"/>
  <c r="L10" i="25"/>
  <c r="K10" i="25"/>
  <c r="G10" i="25"/>
  <c r="F10" i="25"/>
  <c r="N9" i="25"/>
  <c r="L9" i="25"/>
  <c r="K9" i="25"/>
  <c r="J9" i="25"/>
  <c r="I9" i="25"/>
  <c r="H9" i="25"/>
  <c r="G9" i="25"/>
  <c r="F9" i="25"/>
  <c r="M9" i="25" s="1"/>
  <c r="E9" i="25"/>
  <c r="D9" i="25"/>
  <c r="C9" i="25"/>
  <c r="L22" i="24"/>
  <c r="K22" i="24"/>
  <c r="G22" i="24"/>
  <c r="F22" i="24"/>
  <c r="L21" i="24"/>
  <c r="K21" i="24"/>
  <c r="G21" i="24"/>
  <c r="F21" i="24"/>
  <c r="L20" i="24"/>
  <c r="K20" i="24"/>
  <c r="G20" i="24"/>
  <c r="F20" i="24"/>
  <c r="L19" i="24"/>
  <c r="K19" i="24"/>
  <c r="G19" i="24"/>
  <c r="F19" i="24"/>
  <c r="L18" i="24"/>
  <c r="K18" i="24"/>
  <c r="G18" i="24"/>
  <c r="F18" i="24"/>
  <c r="L17" i="24"/>
  <c r="K17" i="24"/>
  <c r="G17" i="24"/>
  <c r="F17" i="24"/>
  <c r="L16" i="24"/>
  <c r="K16" i="24"/>
  <c r="G16" i="24"/>
  <c r="F16" i="24"/>
  <c r="L15" i="24"/>
  <c r="K15" i="24"/>
  <c r="G15" i="24"/>
  <c r="F15" i="24"/>
  <c r="L14" i="24"/>
  <c r="K14" i="24"/>
  <c r="G14" i="24"/>
  <c r="F14" i="24"/>
  <c r="L13" i="24"/>
  <c r="K13" i="24"/>
  <c r="G13" i="24"/>
  <c r="F13" i="24"/>
  <c r="L12" i="24"/>
  <c r="K12" i="24"/>
  <c r="G12" i="24"/>
  <c r="F12" i="24"/>
  <c r="L11" i="24"/>
  <c r="K11" i="24"/>
  <c r="G11" i="24"/>
  <c r="F11" i="24"/>
  <c r="L10" i="24"/>
  <c r="K10" i="24"/>
  <c r="G10" i="24"/>
  <c r="F10" i="24"/>
  <c r="H9" i="24"/>
  <c r="J9" i="24" s="1"/>
  <c r="C9" i="24"/>
  <c r="D9" i="24" s="1"/>
  <c r="L21" i="23"/>
  <c r="K21" i="23"/>
  <c r="G21" i="23"/>
  <c r="F21" i="23"/>
  <c r="L20" i="23"/>
  <c r="K20" i="23"/>
  <c r="G20" i="23"/>
  <c r="F20" i="23"/>
  <c r="L19" i="23"/>
  <c r="K19" i="23"/>
  <c r="G19" i="23"/>
  <c r="F19" i="23"/>
  <c r="L18" i="23"/>
  <c r="K18" i="23"/>
  <c r="G18" i="23"/>
  <c r="F18" i="23"/>
  <c r="L17" i="23"/>
  <c r="K17" i="23"/>
  <c r="G17" i="23"/>
  <c r="F17" i="23"/>
  <c r="L16" i="23"/>
  <c r="K16" i="23"/>
  <c r="G16" i="23"/>
  <c r="F16" i="23"/>
  <c r="L15" i="23"/>
  <c r="K15" i="23"/>
  <c r="G15" i="23"/>
  <c r="F15" i="23"/>
  <c r="L14" i="23"/>
  <c r="K14" i="23"/>
  <c r="G14" i="23"/>
  <c r="F14" i="23"/>
  <c r="L13" i="23"/>
  <c r="K13" i="23"/>
  <c r="G13" i="23"/>
  <c r="F13" i="23"/>
  <c r="L12" i="23"/>
  <c r="K12" i="23"/>
  <c r="G12" i="23"/>
  <c r="F12" i="23"/>
  <c r="L11" i="23"/>
  <c r="K11" i="23"/>
  <c r="G11" i="23"/>
  <c r="F11" i="23"/>
  <c r="L10" i="23"/>
  <c r="K10" i="23"/>
  <c r="G10" i="23"/>
  <c r="F10" i="23"/>
  <c r="H9" i="23"/>
  <c r="I9" i="23" s="1"/>
  <c r="C9" i="23"/>
  <c r="E9" i="23" s="1"/>
  <c r="L21" i="22"/>
  <c r="K21" i="22"/>
  <c r="G21" i="22"/>
  <c r="F21" i="22"/>
  <c r="L20" i="22"/>
  <c r="K20" i="22"/>
  <c r="G20" i="22"/>
  <c r="F20" i="22"/>
  <c r="L19" i="22"/>
  <c r="K19" i="22"/>
  <c r="G19" i="22"/>
  <c r="F19" i="22"/>
  <c r="L18" i="22"/>
  <c r="K18" i="22"/>
  <c r="G18" i="22"/>
  <c r="F18" i="22"/>
  <c r="L17" i="22"/>
  <c r="K17" i="22"/>
  <c r="C17" i="22"/>
  <c r="G17" i="22" s="1"/>
  <c r="L16" i="22"/>
  <c r="K16" i="22"/>
  <c r="G16" i="22"/>
  <c r="F16" i="22"/>
  <c r="L15" i="22"/>
  <c r="K15" i="22"/>
  <c r="G15" i="22"/>
  <c r="F15" i="22"/>
  <c r="L14" i="22"/>
  <c r="K14" i="22"/>
  <c r="G14" i="22"/>
  <c r="F14" i="22"/>
  <c r="L13" i="22"/>
  <c r="K13" i="22"/>
  <c r="G13" i="22"/>
  <c r="F13" i="22"/>
  <c r="L12" i="22"/>
  <c r="K12" i="22"/>
  <c r="G12" i="22"/>
  <c r="F12" i="22"/>
  <c r="L11" i="22"/>
  <c r="K11" i="22"/>
  <c r="G11" i="22"/>
  <c r="F11" i="22"/>
  <c r="L10" i="22"/>
  <c r="K10" i="22"/>
  <c r="G10" i="22"/>
  <c r="F10" i="22"/>
  <c r="H9" i="22"/>
  <c r="J9" i="22" s="1"/>
  <c r="L21" i="21"/>
  <c r="K21" i="21"/>
  <c r="G21" i="21"/>
  <c r="F21" i="21"/>
  <c r="L20" i="21"/>
  <c r="K20" i="21"/>
  <c r="G20" i="21"/>
  <c r="F20" i="21"/>
  <c r="L19" i="21"/>
  <c r="K19" i="21"/>
  <c r="G19" i="21"/>
  <c r="F19" i="21"/>
  <c r="L18" i="21"/>
  <c r="N18" i="21" s="1"/>
  <c r="K18" i="21"/>
  <c r="F18" i="21"/>
  <c r="L17" i="21"/>
  <c r="K17" i="21"/>
  <c r="C17" i="21"/>
  <c r="G17" i="21" s="1"/>
  <c r="L16" i="21"/>
  <c r="K16" i="21"/>
  <c r="G16" i="21"/>
  <c r="F16" i="21"/>
  <c r="L15" i="21"/>
  <c r="K15" i="21"/>
  <c r="G15" i="21"/>
  <c r="F15" i="21"/>
  <c r="L14" i="21"/>
  <c r="K14" i="21"/>
  <c r="G14" i="21"/>
  <c r="F14" i="21"/>
  <c r="L13" i="21"/>
  <c r="K13" i="21"/>
  <c r="G13" i="21"/>
  <c r="F13" i="21"/>
  <c r="L12" i="21"/>
  <c r="K12" i="21"/>
  <c r="G12" i="21"/>
  <c r="F12" i="21"/>
  <c r="L11" i="21"/>
  <c r="K11" i="21"/>
  <c r="G11" i="21"/>
  <c r="F11" i="21"/>
  <c r="L10" i="21"/>
  <c r="K10" i="21"/>
  <c r="G10" i="21"/>
  <c r="F10" i="21"/>
  <c r="H9" i="21"/>
  <c r="I9" i="21" s="1"/>
  <c r="N22" i="20"/>
  <c r="M22" i="20"/>
  <c r="L22" i="20"/>
  <c r="K22" i="20"/>
  <c r="G22" i="20"/>
  <c r="F22" i="20"/>
  <c r="N21" i="20"/>
  <c r="M21" i="20"/>
  <c r="L21" i="20"/>
  <c r="K21" i="20"/>
  <c r="G21" i="20"/>
  <c r="F21" i="20"/>
  <c r="N20" i="20"/>
  <c r="M20" i="20"/>
  <c r="L20" i="20"/>
  <c r="K20" i="20"/>
  <c r="G20" i="20"/>
  <c r="F20" i="20"/>
  <c r="N19" i="20"/>
  <c r="M19" i="20"/>
  <c r="L19" i="20"/>
  <c r="K19" i="20"/>
  <c r="G19" i="20"/>
  <c r="F19" i="20"/>
  <c r="N18" i="20"/>
  <c r="M18" i="20"/>
  <c r="L18" i="20"/>
  <c r="K18" i="20"/>
  <c r="G18" i="20"/>
  <c r="F18" i="20"/>
  <c r="N17" i="20"/>
  <c r="M17" i="20"/>
  <c r="L17" i="20"/>
  <c r="K17" i="20"/>
  <c r="G17" i="20"/>
  <c r="F17" i="20"/>
  <c r="N16" i="20"/>
  <c r="M16" i="20"/>
  <c r="L16" i="20"/>
  <c r="K16" i="20"/>
  <c r="G16" i="20"/>
  <c r="F16" i="20"/>
  <c r="N15" i="20"/>
  <c r="M15" i="20"/>
  <c r="L15" i="20"/>
  <c r="K15" i="20"/>
  <c r="G15" i="20"/>
  <c r="F15" i="20"/>
  <c r="N14" i="20"/>
  <c r="M14" i="20"/>
  <c r="L14" i="20"/>
  <c r="K14" i="20"/>
  <c r="G14" i="20"/>
  <c r="F14" i="20"/>
  <c r="N13" i="20"/>
  <c r="M13" i="20"/>
  <c r="L13" i="20"/>
  <c r="K13" i="20"/>
  <c r="G13" i="20"/>
  <c r="F13" i="20"/>
  <c r="N12" i="20"/>
  <c r="M12" i="20"/>
  <c r="L12" i="20"/>
  <c r="K12" i="20"/>
  <c r="G12" i="20"/>
  <c r="F12" i="20"/>
  <c r="N11" i="20"/>
  <c r="M11" i="20"/>
  <c r="L11" i="20"/>
  <c r="K11" i="20"/>
  <c r="G11" i="20"/>
  <c r="F11" i="20"/>
  <c r="N10" i="20"/>
  <c r="M10" i="20"/>
  <c r="L10" i="20"/>
  <c r="K10" i="20"/>
  <c r="G10" i="20"/>
  <c r="F10" i="20"/>
  <c r="N9" i="20"/>
  <c r="L9" i="20"/>
  <c r="K9" i="20"/>
  <c r="J9" i="20"/>
  <c r="I9" i="20"/>
  <c r="H9" i="20"/>
  <c r="G9" i="20"/>
  <c r="F9" i="20"/>
  <c r="M9" i="20" s="1"/>
  <c r="E9" i="20"/>
  <c r="D9" i="20"/>
  <c r="C9" i="20"/>
  <c r="L22" i="19"/>
  <c r="K22" i="19"/>
  <c r="G22" i="19"/>
  <c r="F22" i="19"/>
  <c r="L21" i="19"/>
  <c r="K21" i="19"/>
  <c r="G21" i="19"/>
  <c r="F21" i="19"/>
  <c r="L20" i="19"/>
  <c r="K20" i="19"/>
  <c r="G20" i="19"/>
  <c r="F20" i="19"/>
  <c r="L19" i="19"/>
  <c r="K19" i="19"/>
  <c r="G19" i="19"/>
  <c r="F19" i="19"/>
  <c r="L18" i="19"/>
  <c r="K18" i="19"/>
  <c r="G18" i="19"/>
  <c r="F18" i="19"/>
  <c r="L17" i="19"/>
  <c r="K17" i="19"/>
  <c r="C17" i="19"/>
  <c r="F17" i="19" s="1"/>
  <c r="L16" i="19"/>
  <c r="K16" i="19"/>
  <c r="G16" i="19"/>
  <c r="F16" i="19"/>
  <c r="L15" i="19"/>
  <c r="K15" i="19"/>
  <c r="G15" i="19"/>
  <c r="F15" i="19"/>
  <c r="L14" i="19"/>
  <c r="K14" i="19"/>
  <c r="G14" i="19"/>
  <c r="F14" i="19"/>
  <c r="L13" i="19"/>
  <c r="K13" i="19"/>
  <c r="G13" i="19"/>
  <c r="F13" i="19"/>
  <c r="L12" i="19"/>
  <c r="K12" i="19"/>
  <c r="G12" i="19"/>
  <c r="F12" i="19"/>
  <c r="L11" i="19"/>
  <c r="K11" i="19"/>
  <c r="G11" i="19"/>
  <c r="F11" i="19"/>
  <c r="L10" i="19"/>
  <c r="K10" i="19"/>
  <c r="G10" i="19"/>
  <c r="F10" i="19"/>
  <c r="H9" i="19"/>
  <c r="J9" i="19" s="1"/>
  <c r="L21" i="18"/>
  <c r="K21" i="18"/>
  <c r="G21" i="18"/>
  <c r="F21" i="18"/>
  <c r="L20" i="18"/>
  <c r="K20" i="18"/>
  <c r="G20" i="18"/>
  <c r="F20" i="18"/>
  <c r="L19" i="18"/>
  <c r="K19" i="18"/>
  <c r="G19" i="18"/>
  <c r="F19" i="18"/>
  <c r="L18" i="18"/>
  <c r="K18" i="18"/>
  <c r="G18" i="18"/>
  <c r="F18" i="18"/>
  <c r="L17" i="18"/>
  <c r="K17" i="18"/>
  <c r="C17" i="18"/>
  <c r="C9" i="18" s="1"/>
  <c r="L16" i="18"/>
  <c r="K16" i="18"/>
  <c r="G16" i="18"/>
  <c r="N16" i="18" s="1"/>
  <c r="F16" i="18"/>
  <c r="L15" i="18"/>
  <c r="K15" i="18"/>
  <c r="G15" i="18"/>
  <c r="F15" i="18"/>
  <c r="L14" i="18"/>
  <c r="K14" i="18"/>
  <c r="G14" i="18"/>
  <c r="F14" i="18"/>
  <c r="L13" i="18"/>
  <c r="K13" i="18"/>
  <c r="G13" i="18"/>
  <c r="F13" i="18"/>
  <c r="L12" i="18"/>
  <c r="K12" i="18"/>
  <c r="G12" i="18"/>
  <c r="F12" i="18"/>
  <c r="L11" i="18"/>
  <c r="K11" i="18"/>
  <c r="G11" i="18"/>
  <c r="F11" i="18"/>
  <c r="L10" i="18"/>
  <c r="K10" i="18"/>
  <c r="G10" i="18"/>
  <c r="F10" i="18"/>
  <c r="H9" i="18"/>
  <c r="J9" i="18" s="1"/>
  <c r="L20" i="17"/>
  <c r="K20" i="17"/>
  <c r="G20" i="17"/>
  <c r="F20" i="17"/>
  <c r="L19" i="17"/>
  <c r="K19" i="17"/>
  <c r="G19" i="17"/>
  <c r="F19" i="17"/>
  <c r="L18" i="17"/>
  <c r="K18" i="17"/>
  <c r="G18" i="17"/>
  <c r="F18" i="17"/>
  <c r="L17" i="17"/>
  <c r="K17" i="17"/>
  <c r="G17" i="17"/>
  <c r="F17" i="17"/>
  <c r="L16" i="17"/>
  <c r="K16" i="17"/>
  <c r="C16" i="17"/>
  <c r="F16" i="17" s="1"/>
  <c r="L15" i="17"/>
  <c r="K15" i="17"/>
  <c r="G15" i="17"/>
  <c r="F15" i="17"/>
  <c r="L14" i="17"/>
  <c r="K14" i="17"/>
  <c r="G14" i="17"/>
  <c r="F14" i="17"/>
  <c r="L13" i="17"/>
  <c r="K13" i="17"/>
  <c r="G13" i="17"/>
  <c r="F13" i="17"/>
  <c r="L12" i="17"/>
  <c r="K12" i="17"/>
  <c r="G12" i="17"/>
  <c r="F12" i="17"/>
  <c r="L11" i="17"/>
  <c r="K11" i="17"/>
  <c r="G11" i="17"/>
  <c r="F11" i="17"/>
  <c r="L10" i="17"/>
  <c r="K10" i="17"/>
  <c r="G10" i="17"/>
  <c r="F10" i="17"/>
  <c r="L9" i="17"/>
  <c r="K9" i="17"/>
  <c r="G9" i="17"/>
  <c r="F9" i="17"/>
  <c r="H8" i="17"/>
  <c r="J8" i="17" s="1"/>
  <c r="N13" i="24" l="1"/>
  <c r="M22" i="24"/>
  <c r="K9" i="24"/>
  <c r="M12" i="24"/>
  <c r="M13" i="24"/>
  <c r="M14" i="24"/>
  <c r="M15" i="24"/>
  <c r="N17" i="24"/>
  <c r="N19" i="24"/>
  <c r="M10" i="24"/>
  <c r="M21" i="24"/>
  <c r="G9" i="24"/>
  <c r="N10" i="24"/>
  <c r="M16" i="24"/>
  <c r="N18" i="24"/>
  <c r="M20" i="24"/>
  <c r="M19" i="24"/>
  <c r="N16" i="24"/>
  <c r="M18" i="24"/>
  <c r="I9" i="24"/>
  <c r="N12" i="24"/>
  <c r="N21" i="24"/>
  <c r="N20" i="24"/>
  <c r="N15" i="24"/>
  <c r="L9" i="24"/>
  <c r="F9" i="24"/>
  <c r="N14" i="24"/>
  <c r="M17" i="24"/>
  <c r="N22" i="24"/>
  <c r="C9" i="19"/>
  <c r="E9" i="19" s="1"/>
  <c r="M10" i="19"/>
  <c r="G17" i="19"/>
  <c r="G9" i="19" s="1"/>
  <c r="N15" i="19"/>
  <c r="N18" i="19"/>
  <c r="N20" i="19"/>
  <c r="M15" i="19"/>
  <c r="M12" i="19"/>
  <c r="N14" i="19"/>
  <c r="L9" i="19"/>
  <c r="M18" i="19"/>
  <c r="N16" i="19"/>
  <c r="N22" i="19"/>
  <c r="K9" i="19"/>
  <c r="N12" i="19"/>
  <c r="N10" i="19"/>
  <c r="N13" i="19"/>
  <c r="D9" i="19"/>
  <c r="M13" i="19"/>
  <c r="M14" i="19"/>
  <c r="N19" i="19"/>
  <c r="M19" i="19"/>
  <c r="M20" i="19"/>
  <c r="I9" i="19"/>
  <c r="M16" i="19"/>
  <c r="N21" i="19"/>
  <c r="N11" i="19"/>
  <c r="M21" i="19"/>
  <c r="M22" i="19"/>
  <c r="M17" i="19"/>
  <c r="F9" i="19"/>
  <c r="M11" i="19"/>
  <c r="E9" i="24"/>
  <c r="M11" i="24"/>
  <c r="N11" i="24"/>
  <c r="N21" i="23"/>
  <c r="G9" i="23"/>
  <c r="N13" i="23"/>
  <c r="N14" i="23"/>
  <c r="N16" i="23"/>
  <c r="M10" i="23"/>
  <c r="K9" i="23"/>
  <c r="M17" i="23"/>
  <c r="M19" i="23"/>
  <c r="M20" i="23"/>
  <c r="M21" i="23"/>
  <c r="M11" i="23"/>
  <c r="M12" i="23"/>
  <c r="M13" i="23"/>
  <c r="M14" i="23"/>
  <c r="M16" i="23"/>
  <c r="N17" i="23"/>
  <c r="N19" i="23"/>
  <c r="N15" i="23"/>
  <c r="L9" i="23"/>
  <c r="N20" i="23"/>
  <c r="M15" i="23"/>
  <c r="N11" i="23"/>
  <c r="N10" i="23"/>
  <c r="J9" i="23"/>
  <c r="M18" i="23"/>
  <c r="N12" i="23"/>
  <c r="N18" i="23"/>
  <c r="N15" i="18"/>
  <c r="M16" i="18"/>
  <c r="N21" i="18"/>
  <c r="M14" i="18"/>
  <c r="N13" i="18"/>
  <c r="M18" i="18"/>
  <c r="K9" i="18"/>
  <c r="M13" i="18"/>
  <c r="M19" i="18"/>
  <c r="M20" i="18"/>
  <c r="N12" i="18"/>
  <c r="D9" i="18"/>
  <c r="N18" i="18"/>
  <c r="N19" i="18"/>
  <c r="N20" i="18"/>
  <c r="N11" i="18"/>
  <c r="M21" i="18"/>
  <c r="N10" i="18"/>
  <c r="E9" i="18"/>
  <c r="M11" i="18"/>
  <c r="G17" i="18"/>
  <c r="N17" i="18" s="1"/>
  <c r="L9" i="18"/>
  <c r="F17" i="18"/>
  <c r="M12" i="18"/>
  <c r="N14" i="18"/>
  <c r="M15" i="18"/>
  <c r="I9" i="18"/>
  <c r="M10" i="18"/>
  <c r="D9" i="23"/>
  <c r="F9" i="23"/>
  <c r="N21" i="22"/>
  <c r="M11" i="22"/>
  <c r="N11" i="22"/>
  <c r="N10" i="22"/>
  <c r="I9" i="22"/>
  <c r="M13" i="22"/>
  <c r="M18" i="22"/>
  <c r="M19" i="22"/>
  <c r="M20" i="22"/>
  <c r="M21" i="22"/>
  <c r="N17" i="22"/>
  <c r="N18" i="22"/>
  <c r="M14" i="22"/>
  <c r="M15" i="22"/>
  <c r="M16" i="22"/>
  <c r="N13" i="22"/>
  <c r="N14" i="22"/>
  <c r="N15" i="22"/>
  <c r="N16" i="22"/>
  <c r="L9" i="22"/>
  <c r="N19" i="22"/>
  <c r="N20" i="22"/>
  <c r="K9" i="22"/>
  <c r="M12" i="22"/>
  <c r="N12" i="22"/>
  <c r="N11" i="21"/>
  <c r="M19" i="21"/>
  <c r="M20" i="21"/>
  <c r="M21" i="21"/>
  <c r="M18" i="21"/>
  <c r="N19" i="21"/>
  <c r="N21" i="21"/>
  <c r="N15" i="21"/>
  <c r="K9" i="21"/>
  <c r="M12" i="21"/>
  <c r="M11" i="21"/>
  <c r="N20" i="21"/>
  <c r="N13" i="21"/>
  <c r="N17" i="21"/>
  <c r="M16" i="21"/>
  <c r="J9" i="21"/>
  <c r="N12" i="21"/>
  <c r="N10" i="21"/>
  <c r="M13" i="21"/>
  <c r="L9" i="21"/>
  <c r="N16" i="21"/>
  <c r="M10" i="21"/>
  <c r="N14" i="21"/>
  <c r="M15" i="21"/>
  <c r="C9" i="21"/>
  <c r="D9" i="21" s="1"/>
  <c r="M14" i="21"/>
  <c r="F17" i="21"/>
  <c r="G9" i="21"/>
  <c r="G9" i="22"/>
  <c r="M10" i="22"/>
  <c r="C9" i="22"/>
  <c r="E9" i="22" s="1"/>
  <c r="F17" i="22"/>
  <c r="M17" i="22" s="1"/>
  <c r="M11" i="17"/>
  <c r="C8" i="17"/>
  <c r="E8" i="17" s="1"/>
  <c r="M18" i="17"/>
  <c r="M19" i="17"/>
  <c r="M20" i="17"/>
  <c r="M17" i="17"/>
  <c r="N17" i="17"/>
  <c r="N18" i="17"/>
  <c r="N19" i="17"/>
  <c r="N20" i="17"/>
  <c r="K8" i="17"/>
  <c r="L8" i="17"/>
  <c r="M9" i="17"/>
  <c r="M10" i="17"/>
  <c r="M12" i="17"/>
  <c r="M13" i="17"/>
  <c r="M14" i="17"/>
  <c r="M15" i="17"/>
  <c r="N9" i="17"/>
  <c r="N14" i="17"/>
  <c r="N10" i="17"/>
  <c r="N11" i="17"/>
  <c r="N12" i="17"/>
  <c r="N13" i="17"/>
  <c r="N15" i="17"/>
  <c r="M16" i="17"/>
  <c r="F8" i="17"/>
  <c r="I8" i="17"/>
  <c r="G16" i="17"/>
  <c r="C7" i="10"/>
  <c r="L19" i="11"/>
  <c r="K19" i="11"/>
  <c r="G19" i="11"/>
  <c r="N19" i="11" s="1"/>
  <c r="F19" i="11"/>
  <c r="M19" i="11" s="1"/>
  <c r="L18" i="11"/>
  <c r="K18" i="11"/>
  <c r="G18" i="11"/>
  <c r="N18" i="11" s="1"/>
  <c r="F18" i="11"/>
  <c r="M18" i="11" s="1"/>
  <c r="L17" i="11"/>
  <c r="K17" i="11"/>
  <c r="G17" i="11"/>
  <c r="N17" i="11" s="1"/>
  <c r="F17" i="11"/>
  <c r="M17" i="11" s="1"/>
  <c r="L16" i="11"/>
  <c r="K16" i="11"/>
  <c r="G16" i="11"/>
  <c r="N16" i="11" s="1"/>
  <c r="F16" i="11"/>
  <c r="M16" i="11" s="1"/>
  <c r="L15" i="11"/>
  <c r="K15" i="11"/>
  <c r="G15" i="11"/>
  <c r="N15" i="11" s="1"/>
  <c r="F15" i="11"/>
  <c r="M15" i="11" s="1"/>
  <c r="L14" i="11"/>
  <c r="K14" i="11"/>
  <c r="G14" i="11"/>
  <c r="N14" i="11" s="1"/>
  <c r="F14" i="11"/>
  <c r="M14" i="11" s="1"/>
  <c r="L13" i="11"/>
  <c r="K13" i="11"/>
  <c r="G13" i="11"/>
  <c r="N13" i="11" s="1"/>
  <c r="F13" i="11"/>
  <c r="M13" i="11" s="1"/>
  <c r="L12" i="11"/>
  <c r="K12" i="11"/>
  <c r="G12" i="11"/>
  <c r="N12" i="11" s="1"/>
  <c r="F12" i="11"/>
  <c r="M12" i="11" s="1"/>
  <c r="L11" i="11"/>
  <c r="K11" i="11"/>
  <c r="G11" i="11"/>
  <c r="N11" i="11" s="1"/>
  <c r="F11" i="11"/>
  <c r="M11" i="11" s="1"/>
  <c r="L10" i="11"/>
  <c r="K10" i="11"/>
  <c r="G10" i="11"/>
  <c r="N10" i="11" s="1"/>
  <c r="F10" i="11"/>
  <c r="M10" i="11" s="1"/>
  <c r="L9" i="11"/>
  <c r="K9" i="11"/>
  <c r="G9" i="11"/>
  <c r="N9" i="11" s="1"/>
  <c r="F9" i="11"/>
  <c r="M9" i="11" s="1"/>
  <c r="L8" i="11"/>
  <c r="K8" i="11"/>
  <c r="G8" i="11"/>
  <c r="N8" i="11" s="1"/>
  <c r="F8" i="11"/>
  <c r="M8" i="11" s="1"/>
  <c r="H7" i="11"/>
  <c r="J7" i="11" s="1"/>
  <c r="C7" i="11"/>
  <c r="D7" i="11" s="1"/>
  <c r="L19" i="10"/>
  <c r="K19" i="10"/>
  <c r="G19" i="10"/>
  <c r="F19" i="10"/>
  <c r="L18" i="10"/>
  <c r="K18" i="10"/>
  <c r="G18" i="10"/>
  <c r="F18" i="10"/>
  <c r="L17" i="10"/>
  <c r="K17" i="10"/>
  <c r="G17" i="10"/>
  <c r="F17" i="10"/>
  <c r="L16" i="10"/>
  <c r="K16" i="10"/>
  <c r="G16" i="10"/>
  <c r="F16" i="10"/>
  <c r="L15" i="10"/>
  <c r="K15" i="10"/>
  <c r="C15" i="10"/>
  <c r="G15" i="10" s="1"/>
  <c r="L14" i="10"/>
  <c r="K14" i="10"/>
  <c r="G14" i="10"/>
  <c r="N14" i="10" s="1"/>
  <c r="F14" i="10"/>
  <c r="L13" i="10"/>
  <c r="K13" i="10"/>
  <c r="G13" i="10"/>
  <c r="N13" i="10" s="1"/>
  <c r="F13" i="10"/>
  <c r="L12" i="10"/>
  <c r="K12" i="10"/>
  <c r="G12" i="10"/>
  <c r="N12" i="10" s="1"/>
  <c r="F12" i="10"/>
  <c r="M12" i="10" s="1"/>
  <c r="L11" i="10"/>
  <c r="K11" i="10"/>
  <c r="G11" i="10"/>
  <c r="N11" i="10" s="1"/>
  <c r="F11" i="10"/>
  <c r="L10" i="10"/>
  <c r="K10" i="10"/>
  <c r="G10" i="10"/>
  <c r="N10" i="10" s="1"/>
  <c r="F10" i="10"/>
  <c r="M10" i="10" s="1"/>
  <c r="L9" i="10"/>
  <c r="K9" i="10"/>
  <c r="G9" i="10"/>
  <c r="N9" i="10" s="1"/>
  <c r="F9" i="10"/>
  <c r="L8" i="10"/>
  <c r="K8" i="10"/>
  <c r="G8" i="10"/>
  <c r="N8" i="10" s="1"/>
  <c r="F8" i="10"/>
  <c r="M8" i="10" s="1"/>
  <c r="H7" i="10"/>
  <c r="J7" i="10" s="1"/>
  <c r="M9" i="24" l="1"/>
  <c r="N9" i="24"/>
  <c r="N9" i="19"/>
  <c r="N17" i="19"/>
  <c r="M9" i="19"/>
  <c r="N9" i="23"/>
  <c r="M9" i="23"/>
  <c r="N9" i="18"/>
  <c r="G9" i="18"/>
  <c r="M17" i="18"/>
  <c r="M9" i="18" s="1"/>
  <c r="F9" i="18"/>
  <c r="N9" i="22"/>
  <c r="D9" i="22"/>
  <c r="N9" i="21"/>
  <c r="E9" i="21"/>
  <c r="F9" i="21"/>
  <c r="M17" i="21"/>
  <c r="M9" i="21" s="1"/>
  <c r="F9" i="22"/>
  <c r="M9" i="22" s="1"/>
  <c r="D8" i="17"/>
  <c r="M8" i="17"/>
  <c r="M16" i="10"/>
  <c r="M18" i="10"/>
  <c r="M14" i="10"/>
  <c r="N16" i="10"/>
  <c r="N18" i="10"/>
  <c r="D7" i="10"/>
  <c r="M17" i="10"/>
  <c r="M19" i="10"/>
  <c r="K7" i="11"/>
  <c r="M9" i="10"/>
  <c r="M11" i="10"/>
  <c r="M13" i="10"/>
  <c r="N17" i="10"/>
  <c r="N19" i="10"/>
  <c r="N16" i="17"/>
  <c r="N8" i="17" s="1"/>
  <c r="G8" i="17"/>
  <c r="G7" i="11"/>
  <c r="L7" i="11"/>
  <c r="F7" i="11"/>
  <c r="M7" i="11"/>
  <c r="L7" i="10"/>
  <c r="N7" i="11"/>
  <c r="E7" i="11"/>
  <c r="I7" i="11"/>
  <c r="N15" i="10"/>
  <c r="G7" i="10"/>
  <c r="I7" i="10"/>
  <c r="F15" i="10"/>
  <c r="L20" i="5"/>
  <c r="K20" i="5"/>
  <c r="G20" i="5"/>
  <c r="F20" i="5"/>
  <c r="M20" i="5" s="1"/>
  <c r="L19" i="5"/>
  <c r="K19" i="5"/>
  <c r="G19" i="5"/>
  <c r="F19" i="5"/>
  <c r="M19" i="5" s="1"/>
  <c r="L18" i="5"/>
  <c r="K18" i="5"/>
  <c r="G18" i="5"/>
  <c r="F18" i="5"/>
  <c r="M18" i="5" s="1"/>
  <c r="L17" i="5"/>
  <c r="K17" i="5"/>
  <c r="G17" i="5"/>
  <c r="F17" i="5"/>
  <c r="M17" i="5" s="1"/>
  <c r="L16" i="5"/>
  <c r="K16" i="5"/>
  <c r="C16" i="5"/>
  <c r="G16" i="5" s="1"/>
  <c r="L15" i="5"/>
  <c r="K15" i="5"/>
  <c r="G15" i="5"/>
  <c r="F15" i="5"/>
  <c r="L14" i="5"/>
  <c r="K14" i="5"/>
  <c r="G14" i="5"/>
  <c r="F14" i="5"/>
  <c r="M14" i="5" s="1"/>
  <c r="L13" i="5"/>
  <c r="K13" i="5"/>
  <c r="G13" i="5"/>
  <c r="F13" i="5"/>
  <c r="M13" i="5" s="1"/>
  <c r="L12" i="5"/>
  <c r="K12" i="5"/>
  <c r="G12" i="5"/>
  <c r="F12" i="5"/>
  <c r="L11" i="5"/>
  <c r="K11" i="5"/>
  <c r="G11" i="5"/>
  <c r="F11" i="5"/>
  <c r="M11" i="5" s="1"/>
  <c r="L10" i="5"/>
  <c r="K10" i="5"/>
  <c r="G10" i="5"/>
  <c r="F10" i="5"/>
  <c r="L9" i="5"/>
  <c r="K9" i="5"/>
  <c r="G9" i="5"/>
  <c r="F9" i="5"/>
  <c r="M9" i="5" s="1"/>
  <c r="H8" i="5"/>
  <c r="I8" i="5" s="1"/>
  <c r="L20" i="4"/>
  <c r="K20" i="4"/>
  <c r="E20" i="4"/>
  <c r="G20" i="4" s="1"/>
  <c r="D20" i="4"/>
  <c r="F20" i="4" s="1"/>
  <c r="M20" i="4" s="1"/>
  <c r="L19" i="4"/>
  <c r="K19" i="4"/>
  <c r="E19" i="4"/>
  <c r="G19" i="4" s="1"/>
  <c r="N19" i="4" s="1"/>
  <c r="D19" i="4"/>
  <c r="F19" i="4" s="1"/>
  <c r="M19" i="4" s="1"/>
  <c r="L18" i="4"/>
  <c r="K18" i="4"/>
  <c r="E18" i="4"/>
  <c r="G18" i="4" s="1"/>
  <c r="D18" i="4"/>
  <c r="F18" i="4" s="1"/>
  <c r="M18" i="4" s="1"/>
  <c r="L17" i="4"/>
  <c r="K17" i="4"/>
  <c r="E17" i="4"/>
  <c r="G17" i="4" s="1"/>
  <c r="D17" i="4"/>
  <c r="F17" i="4" s="1"/>
  <c r="M17" i="4" s="1"/>
  <c r="L16" i="4"/>
  <c r="K16" i="4"/>
  <c r="E16" i="4"/>
  <c r="D16" i="4"/>
  <c r="C16" i="4"/>
  <c r="C8" i="4" s="1"/>
  <c r="L15" i="4"/>
  <c r="K15" i="4"/>
  <c r="G15" i="4"/>
  <c r="F15" i="4"/>
  <c r="L14" i="4"/>
  <c r="K14" i="4"/>
  <c r="G14" i="4" s="1"/>
  <c r="L13" i="4"/>
  <c r="K13" i="4"/>
  <c r="E13" i="4"/>
  <c r="F13" i="4" s="1"/>
  <c r="L12" i="4"/>
  <c r="K12" i="4"/>
  <c r="E12" i="4"/>
  <c r="F12" i="4" s="1"/>
  <c r="L11" i="4"/>
  <c r="K11" i="4"/>
  <c r="F11" i="4"/>
  <c r="L10" i="4"/>
  <c r="K10" i="4"/>
  <c r="G10" i="4" s="1"/>
  <c r="L9" i="4"/>
  <c r="K9" i="4"/>
  <c r="E9" i="4"/>
  <c r="F9" i="4" s="1"/>
  <c r="H8" i="4"/>
  <c r="J8" i="4" s="1"/>
  <c r="L20" i="2"/>
  <c r="K20" i="2"/>
  <c r="G20" i="2"/>
  <c r="F20" i="2"/>
  <c r="L19" i="2"/>
  <c r="K19" i="2"/>
  <c r="G19" i="2"/>
  <c r="F19" i="2"/>
  <c r="L18" i="2"/>
  <c r="K18" i="2"/>
  <c r="G18" i="2"/>
  <c r="F18" i="2"/>
  <c r="L17" i="2"/>
  <c r="K17" i="2"/>
  <c r="G17" i="2"/>
  <c r="F17" i="2"/>
  <c r="L16" i="2"/>
  <c r="K16" i="2"/>
  <c r="G16" i="2"/>
  <c r="F16" i="2"/>
  <c r="L15" i="2"/>
  <c r="K15" i="2"/>
  <c r="G15" i="2"/>
  <c r="F15" i="2"/>
  <c r="L14" i="2"/>
  <c r="K14" i="2"/>
  <c r="C14" i="2"/>
  <c r="F14" i="2" s="1"/>
  <c r="L13" i="2"/>
  <c r="K13" i="2"/>
  <c r="G13" i="2"/>
  <c r="N13" i="2" s="1"/>
  <c r="F13" i="2"/>
  <c r="L12" i="2"/>
  <c r="K12" i="2"/>
  <c r="G12" i="2"/>
  <c r="N12" i="2" s="1"/>
  <c r="F12" i="2"/>
  <c r="L11" i="2"/>
  <c r="K11" i="2"/>
  <c r="G11" i="2"/>
  <c r="N11" i="2" s="1"/>
  <c r="F11" i="2"/>
  <c r="L10" i="2"/>
  <c r="K10" i="2"/>
  <c r="G10" i="2"/>
  <c r="N10" i="2" s="1"/>
  <c r="F10" i="2"/>
  <c r="L9" i="2"/>
  <c r="K9" i="2"/>
  <c r="G9" i="2"/>
  <c r="N9" i="2" s="1"/>
  <c r="F9" i="2"/>
  <c r="H8" i="2"/>
  <c r="I8" i="2" s="1"/>
  <c r="C8" i="2"/>
  <c r="E8" i="2" s="1"/>
  <c r="M16" i="2" l="1"/>
  <c r="M18" i="2"/>
  <c r="M20" i="2"/>
  <c r="N9" i="5"/>
  <c r="N11" i="5"/>
  <c r="N13" i="5"/>
  <c r="N15" i="5"/>
  <c r="N18" i="2"/>
  <c r="N7" i="10"/>
  <c r="M17" i="2"/>
  <c r="M19" i="2"/>
  <c r="N10" i="5"/>
  <c r="N12" i="5"/>
  <c r="M11" i="2"/>
  <c r="M13" i="2"/>
  <c r="E7" i="10"/>
  <c r="F7" i="10"/>
  <c r="M15" i="10"/>
  <c r="M7" i="10" s="1"/>
  <c r="M10" i="2"/>
  <c r="N18" i="4"/>
  <c r="M15" i="4"/>
  <c r="N15" i="4"/>
  <c r="N17" i="4"/>
  <c r="K8" i="4"/>
  <c r="N20" i="4"/>
  <c r="G16" i="4"/>
  <c r="N16" i="4" s="1"/>
  <c r="N10" i="4"/>
  <c r="M11" i="4"/>
  <c r="G11" i="4" s="1"/>
  <c r="N11" i="4" s="1"/>
  <c r="M13" i="4"/>
  <c r="N14" i="5"/>
  <c r="M12" i="5"/>
  <c r="M10" i="5"/>
  <c r="M15" i="5"/>
  <c r="L8" i="5"/>
  <c r="N17" i="5"/>
  <c r="N19" i="5"/>
  <c r="N18" i="5"/>
  <c r="C8" i="5"/>
  <c r="E8" i="5" s="1"/>
  <c r="K8" i="5"/>
  <c r="N20" i="5"/>
  <c r="M12" i="2"/>
  <c r="N19" i="2"/>
  <c r="M15" i="2"/>
  <c r="M9" i="2"/>
  <c r="N15" i="2"/>
  <c r="L8" i="2"/>
  <c r="N17" i="2"/>
  <c r="N20" i="2"/>
  <c r="N16" i="2"/>
  <c r="D8" i="2"/>
  <c r="K8" i="2"/>
  <c r="E8" i="4"/>
  <c r="I8" i="4"/>
  <c r="L8" i="4"/>
  <c r="M12" i="4"/>
  <c r="N14" i="4"/>
  <c r="N16" i="5"/>
  <c r="G8" i="5"/>
  <c r="F16" i="5"/>
  <c r="M9" i="4"/>
  <c r="D8" i="4"/>
  <c r="G9" i="4"/>
  <c r="F10" i="4"/>
  <c r="M10" i="4" s="1"/>
  <c r="G12" i="4"/>
  <c r="N12" i="4" s="1"/>
  <c r="G13" i="4"/>
  <c r="N13" i="4" s="1"/>
  <c r="F14" i="4"/>
  <c r="M14" i="4" s="1"/>
  <c r="F16" i="4"/>
  <c r="M16" i="4" s="1"/>
  <c r="M14" i="2"/>
  <c r="F8" i="2"/>
  <c r="J8" i="2"/>
  <c r="G14" i="2"/>
  <c r="L20" i="1"/>
  <c r="K20" i="1"/>
  <c r="G20" i="1"/>
  <c r="F20" i="1"/>
  <c r="L19" i="1"/>
  <c r="K19" i="1"/>
  <c r="G19" i="1"/>
  <c r="F19" i="1"/>
  <c r="L18" i="1"/>
  <c r="K18" i="1"/>
  <c r="G18" i="1"/>
  <c r="F18" i="1"/>
  <c r="L17" i="1"/>
  <c r="K17" i="1"/>
  <c r="G17" i="1"/>
  <c r="F17" i="1"/>
  <c r="M17" i="1" s="1"/>
  <c r="L16" i="1"/>
  <c r="K16" i="1"/>
  <c r="C16" i="1"/>
  <c r="G16" i="1" s="1"/>
  <c r="L15" i="1"/>
  <c r="K15" i="1"/>
  <c r="G15" i="1"/>
  <c r="F15" i="1"/>
  <c r="L14" i="1"/>
  <c r="K14" i="1"/>
  <c r="G14" i="1"/>
  <c r="F14" i="1"/>
  <c r="L13" i="1"/>
  <c r="K13" i="1"/>
  <c r="G13" i="1"/>
  <c r="F13" i="1"/>
  <c r="L12" i="1"/>
  <c r="K12" i="1"/>
  <c r="G12" i="1"/>
  <c r="F12" i="1"/>
  <c r="L11" i="1"/>
  <c r="K11" i="1"/>
  <c r="G11" i="1"/>
  <c r="F11" i="1"/>
  <c r="L10" i="1"/>
  <c r="K10" i="1"/>
  <c r="G10" i="1"/>
  <c r="F10" i="1"/>
  <c r="L9" i="1"/>
  <c r="K9" i="1"/>
  <c r="G9" i="1"/>
  <c r="F9" i="1"/>
  <c r="H8" i="1"/>
  <c r="J8" i="1" s="1"/>
  <c r="M15" i="1" l="1"/>
  <c r="M9" i="1"/>
  <c r="M11" i="1"/>
  <c r="N17" i="1"/>
  <c r="N19" i="1"/>
  <c r="N9" i="1"/>
  <c r="N15" i="1"/>
  <c r="N18" i="1"/>
  <c r="M12" i="1"/>
  <c r="M14" i="1"/>
  <c r="N16" i="1"/>
  <c r="N20" i="1"/>
  <c r="N10" i="1"/>
  <c r="N12" i="1"/>
  <c r="M8" i="2"/>
  <c r="M19" i="1"/>
  <c r="M13" i="1"/>
  <c r="M10" i="1"/>
  <c r="N13" i="1"/>
  <c r="M20" i="1"/>
  <c r="L8" i="1"/>
  <c r="M18" i="1"/>
  <c r="D8" i="5"/>
  <c r="N8" i="5"/>
  <c r="M16" i="5"/>
  <c r="M8" i="5" s="1"/>
  <c r="F8" i="5"/>
  <c r="G8" i="4"/>
  <c r="N9" i="4"/>
  <c r="N8" i="4" s="1"/>
  <c r="M8" i="4"/>
  <c r="F8" i="4"/>
  <c r="N11" i="1"/>
  <c r="N14" i="1"/>
  <c r="C8" i="1"/>
  <c r="K8" i="1"/>
  <c r="G8" i="2"/>
  <c r="N8" i="2" s="1"/>
  <c r="N14" i="2"/>
  <c r="G8" i="1"/>
  <c r="I8" i="1"/>
  <c r="F16" i="1"/>
  <c r="N8" i="1" l="1"/>
  <c r="E8" i="1"/>
  <c r="D8" i="1"/>
  <c r="F8" i="1"/>
  <c r="M16" i="1"/>
  <c r="M8" i="1" s="1"/>
</calcChain>
</file>

<file path=xl/sharedStrings.xml><?xml version="1.0" encoding="utf-8"?>
<sst xmlns="http://schemas.openxmlformats.org/spreadsheetml/2006/main" count="582" uniqueCount="72">
  <si>
    <t>МАЪЛУМОТ</t>
  </si>
  <si>
    <t>№</t>
  </si>
  <si>
    <t>Туманлар</t>
  </si>
  <si>
    <t>Кириш кисми</t>
  </si>
  <si>
    <t>окиб келган тузлар (минг тонна)</t>
  </si>
  <si>
    <t>Чикиш кисми</t>
  </si>
  <si>
    <t>чикиб кетган тузлар (минг тонна)</t>
  </si>
  <si>
    <t>Тузлар микдори узгариш (минг тонна +,-)</t>
  </si>
  <si>
    <t>туман чегарасидан олинган сув микдори (млн.м3)</t>
  </si>
  <si>
    <t>сугоришга  олинган сувнинг туз микдори (гр/л)</t>
  </si>
  <si>
    <t>каттик колдик</t>
  </si>
  <si>
    <t>хлор</t>
  </si>
  <si>
    <t>зах сувлар нинг умумий  микдори (млн.м3)</t>
  </si>
  <si>
    <t>зах сувнинг тузлик микдори (гр/л)</t>
  </si>
  <si>
    <t>ВИЛОЯТ  БЎЙИЧА</t>
  </si>
  <si>
    <t>Китоб</t>
  </si>
  <si>
    <t>Гузор</t>
  </si>
  <si>
    <t>Камаши</t>
  </si>
  <si>
    <t>Карши</t>
  </si>
  <si>
    <t>Миришкор</t>
  </si>
  <si>
    <t>Косон</t>
  </si>
  <si>
    <t>Муборак</t>
  </si>
  <si>
    <t>Нишон</t>
  </si>
  <si>
    <t>Касби</t>
  </si>
  <si>
    <t>Чирокчи</t>
  </si>
  <si>
    <t>Шахрисабз</t>
  </si>
  <si>
    <t>Яккабог</t>
  </si>
  <si>
    <t>Туманлар номи</t>
  </si>
  <si>
    <t>Кириш қисми</t>
  </si>
  <si>
    <t xml:space="preserve">окиб келган тузлар (минг тонна) </t>
  </si>
  <si>
    <t>Чиқиш қисми</t>
  </si>
  <si>
    <t>чиқиб кетган тузлар (минг тонна)</t>
  </si>
  <si>
    <t>Тузлар миқдори ўзгариш (минг тонна +,-)</t>
  </si>
  <si>
    <t>туман чегарасидан олинган сув миқдори (млн.м3)</t>
  </si>
  <si>
    <t>суғоришга  олинган сувнинг туз миқдори (гр/л)</t>
  </si>
  <si>
    <t>қаттиқ қолдиқ</t>
  </si>
  <si>
    <t>зах сувларнинг умумий  миқдори (млн.м3)</t>
  </si>
  <si>
    <t>зах сувнинг тузлик миқдори (гр/л)</t>
  </si>
  <si>
    <t>қаттиқ         қолдиқ.                    +,-</t>
  </si>
  <si>
    <t>хлор. +,-</t>
  </si>
  <si>
    <t>ВИЛОЯТ БЎЙИЧА</t>
  </si>
  <si>
    <t>Ғузор</t>
  </si>
  <si>
    <t>Қарши</t>
  </si>
  <si>
    <t>Қамаши</t>
  </si>
  <si>
    <t>Чироқчи</t>
  </si>
  <si>
    <t>Шаҳрисабз</t>
  </si>
  <si>
    <t>Яккабоғ</t>
  </si>
  <si>
    <t>хлор.                      +,-</t>
  </si>
  <si>
    <t>Қашқадарё  вилоятидаги суғориладиган майдонларида 2016 йилдаги сув-туз мувозанати тўғрисида</t>
  </si>
  <si>
    <t>Қашқадарё  вилоятидаги суғориладиган майдонларида 2015 йилдаги сув-туз мувозанати тўғрисида</t>
  </si>
  <si>
    <t>Қашқадарё вилояти суғориладиган майдонларида 2014 йилдаги сув-туз мувозанати тўғрисида</t>
  </si>
  <si>
    <t>Қашқадарё вилояти суғориладиган майдонларида 2013 йилдаги сув-туз мувозанати тўғрисида</t>
  </si>
  <si>
    <t>Тузлар микдори узгариш (тонна +,-)</t>
  </si>
  <si>
    <t>Кашкадарё вилояти сугориладиган майдонларида 2012 йилдаги сув-туз мувозанати тугрисида</t>
  </si>
  <si>
    <t>Кашкадарё вилояти сугориладиган майдонларида 2011 йилдаги сув-туз мувозанати тугрисида</t>
  </si>
  <si>
    <r>
      <t xml:space="preserve">Кашкадарё вилояти сугориладиган майдонларида </t>
    </r>
    <r>
      <rPr>
        <b/>
        <sz val="14"/>
        <color indexed="12"/>
        <rFont val="Arial"/>
        <family val="2"/>
      </rPr>
      <t>2010 йилдаги сув-туз мувозанати</t>
    </r>
    <r>
      <rPr>
        <b/>
        <sz val="14"/>
        <rFont val="Arial"/>
        <family val="2"/>
      </rPr>
      <t xml:space="preserve"> тугрисида</t>
    </r>
  </si>
  <si>
    <t>Тузлар                         миқдори ўзгариш            (минг тонна +,-)</t>
  </si>
  <si>
    <t>Кукдала</t>
  </si>
  <si>
    <t>Қашқадарё  вилоятидаги суғориладиган майдонларида 2025 йил 1 январ ҳолатидаги сув-туз мувозанати тўғрисида</t>
  </si>
  <si>
    <t>01.01.2025й</t>
  </si>
  <si>
    <t>Қашқадарё  вилоятидаги суғориладиган майдонларида 2018 йилдаги сув-туз мувозанати тўғрисида</t>
  </si>
  <si>
    <t>Қашқадарё  вилоятидаги суғориладиган майдонларида 2019 йилдаги сув-туз мувозанати тўғрисида</t>
  </si>
  <si>
    <t>Қашқадарё  вилоятидаги суғориладиган майдонларида 2020 йилдаги сув-туз мувозанати тўғрисида</t>
  </si>
  <si>
    <t>Қашқадарё  вилоятидаги суғориладиган майдонларида 2021 йилдаги сув-туз мувозанати тўғрисида</t>
  </si>
  <si>
    <t>Қашқадарё  вилоятидаги суғориладиган майдонларида 2022 йилдаги сув-туз мувозанати тўғрисида</t>
  </si>
  <si>
    <t>Қашқадарё  вилоятидаги суғориладиган майдонларида 2023 йилдаги сув-туз мувозанати тўғрисида</t>
  </si>
  <si>
    <t>Қашқадарё  вилоятидаги суғориладиган майдонларида 2017 йилдаги сув-туз мувозанати тўғрисида</t>
  </si>
  <si>
    <t>Қашқадарё  вилоятидаги суғориладиган майдонларида 2025 йил 1 август ҳолатидаги сув-туз мувозанати тўғрисида</t>
  </si>
  <si>
    <t>01.08.2025й</t>
  </si>
  <si>
    <t>Тузлар миқдори ўзгариш               (минг тонна +,-)</t>
  </si>
  <si>
    <t>туман чегарасидан олинган сув миқдори (млн.м³)</t>
  </si>
  <si>
    <r>
      <t>зах сувларнинг умумий  миқдори (млн.м</t>
    </r>
    <r>
      <rPr>
        <sz val="12"/>
        <rFont val="Calibri"/>
        <family val="2"/>
        <charset val="204"/>
      </rPr>
      <t>³</t>
    </r>
    <r>
      <rPr>
        <sz val="12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</si>
</sst>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\ _?_._-;\-* #,##0.00\ _?_._-;_-* &quot;-&quot;??\ _?_._-;_-@_-"/>
    <numFmt numFmtId="167" formatCode="_-* #,##0.00\ &quot;?.&quot;_-;\-* #,##0.00\ &quot;?.&quot;_-;_-* &quot;-&quot;??\ &quot;?.&quot;_-;_-@_-"/>
    <numFmt numFmtId="168" formatCode="_-* #,##0\ &quot;d.&quot;_-;\-* #,##0\ &quot;d.&quot;_-;_-* &quot;-&quot;\ &quot;d.&quot;_-;_-@_-"/>
    <numFmt numFmtId="169" formatCode="_-* #,##0.00\ &quot;d.&quot;_-;\-* #,##0.00\ &quot;d.&quot;_-;_-* &quot;-&quot;??\ &quot;d.&quot;_-;_-@_-"/>
    <numFmt numFmtId="170" formatCode="_([$€]* #&quot; &quot;##0.00_);_([$€]* \(#&quot; &quot;##0.00\);_([$€]* &quot;-&quot;??_);_(@_)"/>
    <numFmt numFmtId="171" formatCode="_-* #,##0\ _d_._-;\-* #,##0\ _d_._-;_-* &quot;-&quot;\ _d_._-;_-@_-"/>
    <numFmt numFmtId="172" formatCode="_-* #,##0.00\ _d_._-;\-* #,##0.00\ _d_._-;_-* &quot;-&quot;??\ _d_._-;_-@_-"/>
    <numFmt numFmtId="173" formatCode="_-* #,##0\ _?_._-;\-* #,##0\ _?_._-;_-* &quot;-&quot;\ _?_._-;_-@_-"/>
    <numFmt numFmtId="174" formatCode="0.0000000"/>
    <numFmt numFmtId="175" formatCode="0.000"/>
    <numFmt numFmtId="176" formatCode="0.0"/>
    <numFmt numFmtId="177" formatCode="0.0000"/>
  </numFmts>
  <fonts count="5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Cyr"/>
      <charset val="204"/>
    </font>
    <font>
      <sz val="10"/>
      <name val="Arial"/>
      <family val="2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2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0"/>
      <name val="Arial Cyr"/>
      <charset val="186"/>
    </font>
    <font>
      <sz val="11"/>
      <color indexed="8"/>
      <name val="Times New Roman"/>
      <family val="2"/>
      <charset val="204"/>
    </font>
    <font>
      <b/>
      <sz val="14"/>
      <name val="Arial"/>
      <family val="2"/>
    </font>
    <font>
      <sz val="12"/>
      <name val="Arial"/>
      <family val="2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charset val="204"/>
    </font>
    <font>
      <b/>
      <sz val="9"/>
      <name val="Arial"/>
      <family val="2"/>
    </font>
    <font>
      <b/>
      <sz val="11"/>
      <name val="Arial"/>
      <family val="2"/>
      <charset val="204"/>
    </font>
    <font>
      <b/>
      <sz val="14"/>
      <color indexed="8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9"/>
        <bgColor indexed="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8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166" fontId="11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3" borderId="0" applyNumberFormat="0" applyBorder="0" applyAlignment="0" applyProtection="0"/>
    <xf numFmtId="0" fontId="12" fillId="8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5" borderId="0" applyNumberFormat="0" applyBorder="0" applyAlignment="0" applyProtection="0"/>
    <xf numFmtId="0" fontId="12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12" borderId="5" applyNumberFormat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16" borderId="0" applyNumberFormat="0" applyBorder="0" applyAlignment="0" applyProtection="0"/>
    <xf numFmtId="0" fontId="14" fillId="12" borderId="5" applyNumberFormat="0" applyAlignment="0" applyProtection="0"/>
    <xf numFmtId="0" fontId="17" fillId="8" borderId="6" applyNumberForma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170" fontId="3" fillId="0" borderId="0" applyFont="0" applyFill="0" applyBorder="0" applyAlignment="0" applyProtection="0"/>
    <xf numFmtId="0" fontId="18" fillId="9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22" fillId="14" borderId="5" applyNumberFormat="0" applyAlignment="0" applyProtection="0"/>
    <xf numFmtId="0" fontId="23" fillId="0" borderId="10" applyNumberFormat="0" applyFill="0" applyAlignment="0" applyProtection="0"/>
    <xf numFmtId="0" fontId="24" fillId="19" borderId="0" applyNumberFormat="0" applyBorder="0" applyAlignment="0" applyProtection="0"/>
    <xf numFmtId="0" fontId="4" fillId="0" borderId="0"/>
    <xf numFmtId="0" fontId="13" fillId="5" borderId="11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5" fillId="12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0" borderId="0">
      <alignment horizontal="center"/>
    </xf>
    <xf numFmtId="0" fontId="3" fillId="0" borderId="0"/>
    <xf numFmtId="0" fontId="3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28" fillId="0" borderId="0"/>
    <xf numFmtId="0" fontId="29" fillId="0" borderId="0"/>
    <xf numFmtId="0" fontId="30" fillId="0" borderId="0"/>
    <xf numFmtId="0" fontId="4" fillId="0" borderId="0"/>
    <xf numFmtId="0" fontId="31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2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8" fillId="0" borderId="0" xfId="1" applyFont="1"/>
    <xf numFmtId="0" fontId="8" fillId="0" borderId="2" xfId="1" applyFont="1" applyBorder="1" applyAlignment="1">
      <alignment horizontal="center" vertical="center" wrapText="1"/>
    </xf>
    <xf numFmtId="0" fontId="5" fillId="0" borderId="0" xfId="86" applyFont="1" applyAlignment="1">
      <alignment vertical="center"/>
    </xf>
    <xf numFmtId="0" fontId="5" fillId="0" borderId="0" xfId="86" applyFont="1" applyAlignment="1">
      <alignment horizontal="center" vertical="center"/>
    </xf>
    <xf numFmtId="0" fontId="6" fillId="0" borderId="0" xfId="86" applyFont="1" applyAlignment="1">
      <alignment vertical="center"/>
    </xf>
    <xf numFmtId="2" fontId="6" fillId="0" borderId="0" xfId="86" applyNumberFormat="1" applyFont="1" applyAlignment="1">
      <alignment vertical="center"/>
    </xf>
    <xf numFmtId="175" fontId="6" fillId="0" borderId="0" xfId="86" applyNumberFormat="1" applyFont="1" applyAlignment="1">
      <alignment vertical="center"/>
    </xf>
    <xf numFmtId="2" fontId="34" fillId="0" borderId="2" xfId="88" applyNumberFormat="1" applyFont="1" applyBorder="1" applyAlignment="1" applyProtection="1">
      <alignment horizontal="center" vertical="center"/>
      <protection locked="0"/>
    </xf>
    <xf numFmtId="0" fontId="5" fillId="0" borderId="2" xfId="86" applyFont="1" applyBorder="1" applyAlignment="1" applyProtection="1">
      <alignment horizontal="center" vertical="center"/>
      <protection locked="0"/>
    </xf>
    <xf numFmtId="2" fontId="5" fillId="0" borderId="2" xfId="1" applyNumberFormat="1" applyFont="1" applyBorder="1" applyAlignment="1" applyProtection="1">
      <alignment horizontal="center" vertical="center"/>
      <protection locked="0"/>
    </xf>
    <xf numFmtId="2" fontId="5" fillId="0" borderId="2" xfId="86" applyNumberFormat="1" applyFont="1" applyBorder="1" applyAlignment="1" applyProtection="1">
      <alignment horizontal="center" vertical="center"/>
      <protection locked="0"/>
    </xf>
    <xf numFmtId="2" fontId="5" fillId="20" borderId="2" xfId="86" applyNumberFormat="1" applyFont="1" applyFill="1" applyBorder="1" applyAlignment="1" applyProtection="1">
      <alignment horizontal="center" vertical="center"/>
      <protection locked="0"/>
    </xf>
    <xf numFmtId="2" fontId="35" fillId="20" borderId="2" xfId="72" applyNumberFormat="1" applyFont="1" applyFill="1" applyBorder="1" applyAlignment="1">
      <alignment horizontal="center" vertical="center" wrapText="1"/>
    </xf>
    <xf numFmtId="175" fontId="5" fillId="0" borderId="0" xfId="86" applyNumberFormat="1" applyFont="1" applyAlignment="1">
      <alignment vertical="center"/>
    </xf>
    <xf numFmtId="0" fontId="34" fillId="0" borderId="2" xfId="88" applyFont="1" applyBorder="1" applyAlignment="1" applyProtection="1">
      <alignment horizontal="center" vertical="center"/>
      <protection locked="0"/>
    </xf>
    <xf numFmtId="2" fontId="5" fillId="0" borderId="0" xfId="86" applyNumberFormat="1" applyFont="1" applyAlignment="1">
      <alignment vertical="center"/>
    </xf>
    <xf numFmtId="0" fontId="5" fillId="20" borderId="2" xfId="86" applyFont="1" applyFill="1" applyBorder="1" applyAlignment="1" applyProtection="1">
      <alignment horizontal="center" vertical="center"/>
      <protection locked="0"/>
    </xf>
    <xf numFmtId="0" fontId="34" fillId="0" borderId="2" xfId="86" applyFont="1" applyBorder="1" applyAlignment="1" applyProtection="1">
      <alignment horizontal="center" vertical="center"/>
      <protection locked="0"/>
    </xf>
    <xf numFmtId="0" fontId="5" fillId="0" borderId="2" xfId="86" applyFont="1" applyBorder="1" applyAlignment="1">
      <alignment horizontal="center" vertical="center"/>
    </xf>
    <xf numFmtId="2" fontId="5" fillId="0" borderId="2" xfId="86" applyNumberFormat="1" applyFont="1" applyBorder="1" applyAlignment="1">
      <alignment horizontal="center" vertical="center"/>
    </xf>
    <xf numFmtId="0" fontId="5" fillId="20" borderId="2" xfId="86" applyFont="1" applyFill="1" applyBorder="1" applyAlignment="1">
      <alignment horizontal="center" vertical="center"/>
    </xf>
    <xf numFmtId="0" fontId="34" fillId="0" borderId="2" xfId="88" applyFont="1" applyBorder="1" applyAlignment="1">
      <alignment horizontal="center" vertical="center"/>
    </xf>
    <xf numFmtId="2" fontId="35" fillId="0" borderId="2" xfId="72" applyNumberFormat="1" applyFont="1" applyBorder="1" applyAlignment="1">
      <alignment horizontal="center" vertical="center" wrapText="1"/>
    </xf>
    <xf numFmtId="2" fontId="34" fillId="0" borderId="2" xfId="86" applyNumberFormat="1" applyFont="1" applyBorder="1" applyAlignment="1" applyProtection="1">
      <alignment horizontal="center" vertical="center"/>
      <protection locked="0"/>
    </xf>
    <xf numFmtId="0" fontId="11" fillId="0" borderId="2" xfId="7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2" fontId="6" fillId="0" borderId="2" xfId="3" applyNumberFormat="1" applyFont="1" applyBorder="1" applyAlignment="1">
      <alignment horizontal="center" vertical="center" wrapText="1"/>
    </xf>
    <xf numFmtId="2" fontId="34" fillId="0" borderId="2" xfId="88" applyNumberFormat="1" applyFont="1" applyBorder="1" applyAlignment="1" applyProtection="1">
      <alignment horizontal="center" vertical="center" wrapText="1"/>
      <protection locked="0"/>
    </xf>
    <xf numFmtId="0" fontId="34" fillId="0" borderId="2" xfId="88" applyFont="1" applyBorder="1" applyAlignment="1" applyProtection="1">
      <alignment horizontal="center" vertical="center" wrapText="1"/>
      <protection locked="0"/>
    </xf>
    <xf numFmtId="0" fontId="34" fillId="0" borderId="2" xfId="88" applyFont="1" applyBorder="1" applyAlignment="1">
      <alignment horizontal="center" vertical="center" wrapText="1"/>
    </xf>
    <xf numFmtId="0" fontId="5" fillId="0" borderId="2" xfId="86" applyFont="1" applyBorder="1" applyAlignment="1" applyProtection="1">
      <alignment horizontal="center" vertical="center" wrapText="1"/>
      <protection locked="0"/>
    </xf>
    <xf numFmtId="2" fontId="5" fillId="0" borderId="2" xfId="86" applyNumberFormat="1" applyFont="1" applyBorder="1" applyAlignment="1" applyProtection="1">
      <alignment horizontal="center" vertical="center" wrapText="1"/>
      <protection locked="0"/>
    </xf>
    <xf numFmtId="0" fontId="34" fillId="0" borderId="2" xfId="86" applyFont="1" applyBorder="1" applyAlignment="1" applyProtection="1">
      <alignment horizontal="center" vertical="center" wrapText="1"/>
      <protection locked="0"/>
    </xf>
    <xf numFmtId="0" fontId="5" fillId="0" borderId="2" xfId="86" applyFont="1" applyBorder="1" applyAlignment="1">
      <alignment horizontal="center" vertical="center" wrapText="1"/>
    </xf>
    <xf numFmtId="2" fontId="5" fillId="0" borderId="2" xfId="87" applyNumberFormat="1" applyFont="1" applyBorder="1" applyAlignment="1" applyProtection="1">
      <alignment horizontal="center" vertical="center" wrapText="1"/>
      <protection locked="0"/>
    </xf>
    <xf numFmtId="175" fontId="6" fillId="0" borderId="2" xfId="3" applyNumberFormat="1" applyFont="1" applyBorder="1" applyAlignment="1">
      <alignment horizontal="center" vertical="center" wrapText="1"/>
    </xf>
    <xf numFmtId="2" fontId="6" fillId="0" borderId="2" xfId="87" applyNumberFormat="1" applyFont="1" applyBorder="1" applyAlignment="1" applyProtection="1">
      <alignment horizontal="center" vertical="center" wrapText="1"/>
      <protection locked="0"/>
    </xf>
    <xf numFmtId="2" fontId="5" fillId="20" borderId="2" xfId="86" applyNumberFormat="1" applyFont="1" applyFill="1" applyBorder="1" applyAlignment="1" applyProtection="1">
      <alignment horizontal="center" vertical="center" wrapText="1"/>
      <protection locked="0"/>
    </xf>
    <xf numFmtId="2" fontId="5" fillId="20" borderId="2" xfId="87" applyNumberFormat="1" applyFont="1" applyFill="1" applyBorder="1" applyAlignment="1" applyProtection="1">
      <alignment horizontal="center" vertical="center" wrapText="1"/>
      <protection locked="0"/>
    </xf>
    <xf numFmtId="2" fontId="5" fillId="20" borderId="2" xfId="86" applyNumberFormat="1" applyFont="1" applyFill="1" applyBorder="1" applyAlignment="1">
      <alignment horizontal="center" vertical="center" wrapText="1"/>
    </xf>
    <xf numFmtId="2" fontId="5" fillId="0" borderId="2" xfId="86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4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86" applyFont="1" applyBorder="1" applyAlignment="1">
      <alignment horizontal="center" vertical="center" wrapText="1"/>
    </xf>
    <xf numFmtId="0" fontId="5" fillId="0" borderId="0" xfId="89" applyFont="1"/>
    <xf numFmtId="0" fontId="5" fillId="0" borderId="0" xfId="89" applyFont="1" applyAlignment="1">
      <alignment horizontal="center"/>
    </xf>
    <xf numFmtId="0" fontId="8" fillId="0" borderId="0" xfId="89" applyFont="1"/>
    <xf numFmtId="0" fontId="8" fillId="0" borderId="2" xfId="89" applyFont="1" applyBorder="1" applyAlignment="1">
      <alignment horizontal="center" vertical="center" wrapText="1"/>
    </xf>
    <xf numFmtId="2" fontId="5" fillId="0" borderId="0" xfId="89" applyNumberFormat="1" applyFont="1"/>
    <xf numFmtId="0" fontId="38" fillId="0" borderId="0" xfId="89" applyFont="1"/>
    <xf numFmtId="0" fontId="5" fillId="0" borderId="0" xfId="89" applyFont="1" applyAlignment="1">
      <alignment horizontal="left"/>
    </xf>
    <xf numFmtId="2" fontId="5" fillId="0" borderId="0" xfId="1" applyNumberFormat="1" applyFont="1"/>
    <xf numFmtId="176" fontId="6" fillId="0" borderId="2" xfId="3" applyNumberFormat="1" applyFont="1" applyBorder="1" applyAlignment="1">
      <alignment horizontal="center" vertical="center" wrapText="1"/>
    </xf>
    <xf numFmtId="2" fontId="5" fillId="0" borderId="2" xfId="90" applyNumberFormat="1" applyFont="1" applyBorder="1" applyAlignment="1" applyProtection="1">
      <alignment horizontal="center" vertical="center"/>
      <protection locked="0"/>
    </xf>
    <xf numFmtId="2" fontId="6" fillId="0" borderId="2" xfId="3" applyNumberFormat="1" applyFont="1" applyBorder="1" applyAlignment="1">
      <alignment horizontal="center" vertical="center"/>
    </xf>
    <xf numFmtId="2" fontId="37" fillId="0" borderId="2" xfId="3" applyNumberFormat="1" applyFont="1" applyBorder="1" applyAlignment="1">
      <alignment horizontal="center" vertical="center"/>
    </xf>
    <xf numFmtId="0" fontId="5" fillId="0" borderId="2" xfId="90" applyFont="1" applyBorder="1" applyAlignment="1" applyProtection="1">
      <alignment horizontal="center" vertical="center"/>
      <protection locked="0"/>
    </xf>
    <xf numFmtId="2" fontId="5" fillId="0" borderId="0" xfId="86" applyNumberFormat="1" applyFont="1" applyAlignment="1">
      <alignment horizontal="center" vertical="center"/>
    </xf>
    <xf numFmtId="0" fontId="33" fillId="0" borderId="1" xfId="86" applyFont="1" applyBorder="1" applyAlignment="1">
      <alignment horizontal="center" vertical="center" wrapText="1"/>
    </xf>
    <xf numFmtId="2" fontId="33" fillId="0" borderId="1" xfId="86" applyNumberFormat="1" applyFont="1" applyBorder="1" applyAlignment="1">
      <alignment horizontal="center" vertical="center" wrapText="1"/>
    </xf>
    <xf numFmtId="2" fontId="34" fillId="0" borderId="2" xfId="88" applyNumberFormat="1" applyFont="1" applyBorder="1" applyAlignment="1">
      <alignment horizontal="center" vertical="center"/>
    </xf>
    <xf numFmtId="0" fontId="34" fillId="0" borderId="0" xfId="88" applyFont="1" applyAlignment="1" applyProtection="1">
      <alignment horizontal="center" vertical="center"/>
      <protection locked="0"/>
    </xf>
    <xf numFmtId="0" fontId="5" fillId="0" borderId="2" xfId="2" applyFont="1" applyBorder="1" applyAlignment="1">
      <alignment horizontal="left" vertical="center"/>
    </xf>
    <xf numFmtId="0" fontId="35" fillId="0" borderId="0" xfId="86" applyFont="1" applyAlignment="1">
      <alignment vertical="center"/>
    </xf>
    <xf numFmtId="2" fontId="35" fillId="0" borderId="0" xfId="86" applyNumberFormat="1" applyFont="1" applyAlignment="1">
      <alignment vertical="center"/>
    </xf>
    <xf numFmtId="0" fontId="35" fillId="0" borderId="0" xfId="86" applyFont="1" applyAlignment="1">
      <alignment horizontal="center" vertical="center"/>
    </xf>
    <xf numFmtId="2" fontId="35" fillId="0" borderId="0" xfId="86" applyNumberFormat="1" applyFont="1" applyAlignment="1">
      <alignment horizontal="center" vertical="center"/>
    </xf>
    <xf numFmtId="0" fontId="35" fillId="0" borderId="1" xfId="93" applyFont="1" applyBorder="1" applyAlignment="1">
      <alignment horizontal="center" vertical="center" wrapText="1"/>
    </xf>
    <xf numFmtId="0" fontId="35" fillId="0" borderId="1" xfId="86" applyFont="1" applyBorder="1" applyAlignment="1">
      <alignment horizontal="center" vertical="center" wrapText="1"/>
    </xf>
    <xf numFmtId="2" fontId="35" fillId="0" borderId="1" xfId="86" applyNumberFormat="1" applyFont="1" applyBorder="1" applyAlignment="1">
      <alignment horizontal="center" vertical="center" wrapText="1"/>
    </xf>
    <xf numFmtId="0" fontId="38" fillId="0" borderId="0" xfId="86" applyFont="1" applyAlignment="1">
      <alignment vertical="center"/>
    </xf>
    <xf numFmtId="2" fontId="35" fillId="0" borderId="2" xfId="94" applyNumberFormat="1" applyFont="1" applyBorder="1" applyAlignment="1">
      <alignment horizontal="center" vertical="center"/>
    </xf>
    <xf numFmtId="2" fontId="35" fillId="0" borderId="2" xfId="86" applyNumberFormat="1" applyFont="1" applyBorder="1" applyAlignment="1" applyProtection="1">
      <alignment horizontal="center" vertical="center"/>
      <protection locked="0"/>
    </xf>
    <xf numFmtId="2" fontId="35" fillId="0" borderId="2" xfId="93" applyNumberFormat="1" applyFont="1" applyBorder="1" applyAlignment="1">
      <alignment horizontal="center" vertical="center" wrapText="1"/>
    </xf>
    <xf numFmtId="2" fontId="42" fillId="0" borderId="0" xfId="86" applyNumberFormat="1" applyFont="1" applyAlignment="1">
      <alignment horizontal="center" vertical="center"/>
    </xf>
    <xf numFmtId="2" fontId="35" fillId="0" borderId="2" xfId="88" applyNumberFormat="1" applyFont="1" applyBorder="1" applyAlignment="1" applyProtection="1">
      <alignment horizontal="center" vertical="center"/>
      <protection locked="0"/>
    </xf>
    <xf numFmtId="175" fontId="35" fillId="0" borderId="2" xfId="93" applyNumberFormat="1" applyFont="1" applyBorder="1" applyAlignment="1">
      <alignment horizontal="center" vertical="center" wrapText="1"/>
    </xf>
    <xf numFmtId="2" fontId="35" fillId="0" borderId="2" xfId="86" applyNumberFormat="1" applyFont="1" applyBorder="1" applyAlignment="1">
      <alignment horizontal="center" vertical="center"/>
    </xf>
    <xf numFmtId="2" fontId="35" fillId="0" borderId="2" xfId="88" applyNumberFormat="1" applyFont="1" applyBorder="1" applyAlignment="1">
      <alignment horizontal="center" vertical="center"/>
    </xf>
    <xf numFmtId="0" fontId="35" fillId="0" borderId="0" xfId="88" applyFont="1" applyAlignment="1" applyProtection="1">
      <alignment horizontal="center" vertical="center"/>
      <protection locked="0"/>
    </xf>
    <xf numFmtId="2" fontId="43" fillId="0" borderId="0" xfId="86" applyNumberFormat="1" applyFont="1" applyAlignment="1">
      <alignment horizontal="center" vertical="center"/>
    </xf>
    <xf numFmtId="2" fontId="35" fillId="0" borderId="2" xfId="88" applyNumberFormat="1" applyFont="1" applyBorder="1" applyAlignment="1" applyProtection="1">
      <alignment horizontal="center" vertical="center" wrapText="1"/>
      <protection locked="0"/>
    </xf>
    <xf numFmtId="2" fontId="35" fillId="0" borderId="2" xfId="88" applyNumberFormat="1" applyFont="1" applyBorder="1" applyAlignment="1">
      <alignment horizontal="center" vertical="center" wrapText="1"/>
    </xf>
    <xf numFmtId="2" fontId="35" fillId="0" borderId="2" xfId="86" applyNumberFormat="1" applyFont="1" applyBorder="1" applyAlignment="1">
      <alignment horizontal="center" vertical="center" wrapText="1"/>
    </xf>
    <xf numFmtId="0" fontId="35" fillId="0" borderId="0" xfId="86" applyFont="1" applyAlignment="1">
      <alignment horizontal="left" vertical="center"/>
    </xf>
    <xf numFmtId="0" fontId="45" fillId="0" borderId="4" xfId="93" applyFont="1" applyBorder="1" applyAlignment="1">
      <alignment horizontal="center" vertical="center" wrapText="1"/>
    </xf>
    <xf numFmtId="0" fontId="45" fillId="0" borderId="1" xfId="86" applyFont="1" applyBorder="1" applyAlignment="1">
      <alignment horizontal="center" vertical="center" wrapText="1"/>
    </xf>
    <xf numFmtId="2" fontId="45" fillId="0" borderId="1" xfId="86" applyNumberFormat="1" applyFont="1" applyBorder="1" applyAlignment="1">
      <alignment horizontal="center" vertical="center" wrapText="1"/>
    </xf>
    <xf numFmtId="2" fontId="38" fillId="0" borderId="2" xfId="3" applyNumberFormat="1" applyFont="1" applyBorder="1" applyAlignment="1">
      <alignment horizontal="center" vertical="center" wrapText="1"/>
    </xf>
    <xf numFmtId="2" fontId="38" fillId="0" borderId="2" xfId="87" applyNumberFormat="1" applyFont="1" applyBorder="1" applyAlignment="1" applyProtection="1">
      <alignment horizontal="center" vertical="center" wrapText="1"/>
      <protection locked="0"/>
    </xf>
    <xf numFmtId="2" fontId="38" fillId="0" borderId="0" xfId="86" applyNumberFormat="1" applyFont="1" applyAlignment="1">
      <alignment horizontal="center" vertical="center" wrapText="1"/>
    </xf>
    <xf numFmtId="0" fontId="38" fillId="0" borderId="0" xfId="86" applyFont="1" applyAlignment="1">
      <alignment horizontal="center" vertical="center" wrapText="1"/>
    </xf>
    <xf numFmtId="0" fontId="45" fillId="0" borderId="3" xfId="2" applyFont="1" applyBorder="1" applyAlignment="1">
      <alignment horizontal="left" vertical="center" wrapText="1"/>
    </xf>
    <xf numFmtId="2" fontId="45" fillId="0" borderId="2" xfId="86" applyNumberFormat="1" applyFont="1" applyBorder="1" applyAlignment="1" applyProtection="1">
      <alignment horizontal="center" vertical="center"/>
      <protection locked="0"/>
    </xf>
    <xf numFmtId="2" fontId="45" fillId="0" borderId="2" xfId="88" applyNumberFormat="1" applyFont="1" applyBorder="1" applyAlignment="1" applyProtection="1">
      <alignment horizontal="center" vertical="center" wrapText="1"/>
      <protection locked="0"/>
    </xf>
    <xf numFmtId="2" fontId="45" fillId="0" borderId="2" xfId="87" applyNumberFormat="1" applyFont="1" applyBorder="1" applyAlignment="1" applyProtection="1">
      <alignment horizontal="center" vertical="center" wrapText="1"/>
      <protection locked="0"/>
    </xf>
    <xf numFmtId="2" fontId="45" fillId="0" borderId="2" xfId="86" applyNumberFormat="1" applyFont="1" applyBorder="1" applyAlignment="1" applyProtection="1">
      <alignment horizontal="center" vertical="center" wrapText="1"/>
      <protection locked="0"/>
    </xf>
    <xf numFmtId="2" fontId="45" fillId="0" borderId="2" xfId="3" applyNumberFormat="1" applyFont="1" applyBorder="1" applyAlignment="1">
      <alignment horizontal="center" vertical="center" wrapText="1"/>
    </xf>
    <xf numFmtId="0" fontId="45" fillId="0" borderId="1" xfId="2" applyFont="1" applyBorder="1" applyAlignment="1">
      <alignment horizontal="left" vertical="center" wrapText="1"/>
    </xf>
    <xf numFmtId="2" fontId="45" fillId="0" borderId="2" xfId="95" applyNumberFormat="1" applyFont="1" applyBorder="1" applyAlignment="1">
      <alignment horizontal="center" vertical="center" wrapText="1"/>
    </xf>
    <xf numFmtId="0" fontId="45" fillId="0" borderId="2" xfId="93" applyFont="1" applyBorder="1" applyAlignment="1">
      <alignment horizontal="center" vertical="center" wrapText="1"/>
    </xf>
    <xf numFmtId="2" fontId="45" fillId="0" borderId="2" xfId="96" applyNumberFormat="1" applyFont="1" applyBorder="1" applyAlignment="1">
      <alignment horizontal="center" vertical="center"/>
    </xf>
    <xf numFmtId="2" fontId="45" fillId="0" borderId="2" xfId="88" applyNumberFormat="1" applyFont="1" applyBorder="1" applyAlignment="1">
      <alignment horizontal="center" vertical="center" wrapText="1"/>
    </xf>
    <xf numFmtId="2" fontId="45" fillId="0" borderId="2" xfId="86" applyNumberFormat="1" applyFont="1" applyBorder="1" applyAlignment="1">
      <alignment horizontal="center" vertical="center" wrapText="1"/>
    </xf>
    <xf numFmtId="0" fontId="45" fillId="0" borderId="2" xfId="2" applyFont="1" applyBorder="1" applyAlignment="1">
      <alignment horizontal="left" vertical="center" wrapText="1"/>
    </xf>
    <xf numFmtId="2" fontId="45" fillId="0" borderId="2" xfId="86" applyNumberFormat="1" applyFont="1" applyBorder="1" applyAlignment="1">
      <alignment horizontal="center" vertical="center"/>
    </xf>
    <xf numFmtId="0" fontId="38" fillId="0" borderId="0" xfId="96" applyFont="1"/>
    <xf numFmtId="0" fontId="38" fillId="0" borderId="0" xfId="96" applyFont="1" applyAlignment="1">
      <alignment horizontal="center"/>
    </xf>
    <xf numFmtId="0" fontId="35" fillId="0" borderId="0" xfId="96" applyFont="1" applyAlignment="1">
      <alignment horizontal="center"/>
    </xf>
    <xf numFmtId="177" fontId="35" fillId="0" borderId="0" xfId="86" applyNumberFormat="1" applyFont="1" applyAlignment="1">
      <alignment vertical="center"/>
    </xf>
    <xf numFmtId="175" fontId="6" fillId="0" borderId="2" xfId="3" applyNumberFormat="1" applyFont="1" applyBorder="1" applyAlignment="1">
      <alignment horizontal="center" vertical="center"/>
    </xf>
    <xf numFmtId="2" fontId="5" fillId="0" borderId="2" xfId="87" applyNumberFormat="1" applyFont="1" applyBorder="1" applyAlignment="1" applyProtection="1">
      <alignment horizontal="center" vertical="center"/>
      <protection locked="0"/>
    </xf>
    <xf numFmtId="0" fontId="11" fillId="0" borderId="2" xfId="93" applyFont="1" applyBorder="1" applyAlignment="1">
      <alignment horizontal="center" vertical="center" wrapText="1"/>
    </xf>
    <xf numFmtId="0" fontId="6" fillId="0" borderId="1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2" fontId="6" fillId="0" borderId="2" xfId="87" applyNumberFormat="1" applyFont="1" applyBorder="1" applyAlignment="1" applyProtection="1">
      <alignment horizontal="center" vertical="center"/>
      <protection locked="0"/>
    </xf>
    <xf numFmtId="0" fontId="35" fillId="0" borderId="2" xfId="93" applyFont="1" applyBorder="1" applyAlignment="1">
      <alignment horizontal="center" vertical="center" wrapText="1"/>
    </xf>
    <xf numFmtId="0" fontId="35" fillId="0" borderId="2" xfId="2" applyFont="1" applyBorder="1" applyAlignment="1">
      <alignment horizontal="left" vertical="center"/>
    </xf>
    <xf numFmtId="0" fontId="35" fillId="0" borderId="2" xfId="93" applyFont="1" applyBorder="1" applyAlignment="1">
      <alignment vertical="center" wrapText="1"/>
    </xf>
    <xf numFmtId="0" fontId="35" fillId="0" borderId="2" xfId="2" applyFont="1" applyBorder="1" applyAlignment="1">
      <alignment vertical="center"/>
    </xf>
    <xf numFmtId="2" fontId="38" fillId="0" borderId="2" xfId="3" applyNumberFormat="1" applyFont="1" applyBorder="1" applyAlignment="1">
      <alignment horizontal="center" vertical="center"/>
    </xf>
    <xf numFmtId="175" fontId="38" fillId="0" borderId="2" xfId="3" applyNumberFormat="1" applyFont="1" applyBorder="1" applyAlignment="1">
      <alignment horizontal="center" vertical="center"/>
    </xf>
    <xf numFmtId="2" fontId="35" fillId="0" borderId="2" xfId="87" applyNumberFormat="1" applyFont="1" applyBorder="1" applyAlignment="1" applyProtection="1">
      <alignment horizontal="center" vertical="center"/>
      <protection locked="0"/>
    </xf>
    <xf numFmtId="0" fontId="38" fillId="0" borderId="16" xfId="2" applyFont="1" applyBorder="1" applyAlignment="1">
      <alignment vertical="center"/>
    </xf>
    <xf numFmtId="0" fontId="38" fillId="0" borderId="17" xfId="2" applyFont="1" applyBorder="1" applyAlignment="1">
      <alignment vertical="center"/>
    </xf>
    <xf numFmtId="0" fontId="35" fillId="0" borderId="1" xfId="2" applyFont="1" applyBorder="1" applyAlignment="1">
      <alignment horizontal="left" vertical="center"/>
    </xf>
    <xf numFmtId="0" fontId="35" fillId="0" borderId="1" xfId="2" applyFont="1" applyBorder="1" applyAlignment="1">
      <alignment vertical="center"/>
    </xf>
    <xf numFmtId="2" fontId="38" fillId="0" borderId="2" xfId="87" applyNumberFormat="1" applyFont="1" applyBorder="1" applyAlignment="1" applyProtection="1">
      <alignment horizontal="center" vertical="center"/>
      <protection locked="0"/>
    </xf>
    <xf numFmtId="2" fontId="5" fillId="20" borderId="2" xfId="87" applyNumberFormat="1" applyFont="1" applyFill="1" applyBorder="1" applyAlignment="1" applyProtection="1">
      <alignment horizontal="center" vertical="center"/>
      <protection locked="0"/>
    </xf>
    <xf numFmtId="0" fontId="35" fillId="21" borderId="0" xfId="86" applyFont="1" applyFill="1" applyAlignment="1">
      <alignment vertical="center"/>
    </xf>
    <xf numFmtId="0" fontId="35" fillId="21" borderId="0" xfId="86" applyFont="1" applyFill="1" applyAlignment="1">
      <alignment horizontal="left" vertical="center"/>
    </xf>
    <xf numFmtId="2" fontId="35" fillId="21" borderId="0" xfId="86" applyNumberFormat="1" applyFont="1" applyFill="1" applyAlignment="1">
      <alignment vertical="center"/>
    </xf>
    <xf numFmtId="2" fontId="35" fillId="21" borderId="0" xfId="86" applyNumberFormat="1" applyFont="1" applyFill="1" applyAlignment="1">
      <alignment horizontal="center" vertical="center"/>
    </xf>
    <xf numFmtId="0" fontId="35" fillId="21" borderId="0" xfId="86" applyFont="1" applyFill="1" applyAlignment="1">
      <alignment horizontal="center" vertical="center"/>
    </xf>
    <xf numFmtId="0" fontId="45" fillId="21" borderId="4" xfId="72" applyFont="1" applyFill="1" applyBorder="1" applyAlignment="1">
      <alignment horizontal="center" vertical="center" wrapText="1"/>
    </xf>
    <xf numFmtId="0" fontId="45" fillId="21" borderId="1" xfId="86" applyFont="1" applyFill="1" applyBorder="1" applyAlignment="1">
      <alignment horizontal="center" vertical="center" wrapText="1"/>
    </xf>
    <xf numFmtId="2" fontId="45" fillId="21" borderId="1" xfId="86" applyNumberFormat="1" applyFont="1" applyFill="1" applyBorder="1" applyAlignment="1">
      <alignment horizontal="center" vertical="center" wrapText="1"/>
    </xf>
    <xf numFmtId="2" fontId="41" fillId="0" borderId="2" xfId="3" applyNumberFormat="1" applyFont="1" applyBorder="1" applyAlignment="1">
      <alignment horizontal="center" vertical="center" wrapText="1"/>
    </xf>
    <xf numFmtId="2" fontId="41" fillId="0" borderId="2" xfId="87" applyNumberFormat="1" applyFont="1" applyBorder="1" applyAlignment="1" applyProtection="1">
      <alignment horizontal="center" vertical="center" wrapText="1"/>
      <protection locked="0"/>
    </xf>
    <xf numFmtId="2" fontId="38" fillId="21" borderId="0" xfId="86" applyNumberFormat="1" applyFont="1" applyFill="1" applyAlignment="1">
      <alignment horizontal="center" vertical="center" wrapText="1"/>
    </xf>
    <xf numFmtId="0" fontId="38" fillId="21" borderId="0" xfId="86" applyFont="1" applyFill="1" applyAlignment="1">
      <alignment horizontal="center" vertical="center" wrapText="1"/>
    </xf>
    <xf numFmtId="0" fontId="45" fillId="21" borderId="3" xfId="2" applyFont="1" applyFill="1" applyBorder="1" applyAlignment="1">
      <alignment horizontal="left" vertical="center" wrapText="1"/>
    </xf>
    <xf numFmtId="2" fontId="47" fillId="0" borderId="2" xfId="86" applyNumberFormat="1" applyFont="1" applyBorder="1" applyAlignment="1" applyProtection="1">
      <alignment horizontal="center" vertical="center"/>
      <protection locked="0"/>
    </xf>
    <xf numFmtId="0" fontId="45" fillId="21" borderId="1" xfId="2" applyFont="1" applyFill="1" applyBorder="1" applyAlignment="1">
      <alignment horizontal="left" vertical="center" wrapText="1"/>
    </xf>
    <xf numFmtId="2" fontId="47" fillId="0" borderId="2" xfId="95" applyNumberFormat="1" applyFont="1" applyBorder="1" applyAlignment="1">
      <alignment horizontal="center" vertical="center" wrapText="1"/>
    </xf>
    <xf numFmtId="0" fontId="45" fillId="21" borderId="2" xfId="72" applyFont="1" applyFill="1" applyBorder="1" applyAlignment="1">
      <alignment horizontal="center" vertical="center" wrapText="1"/>
    </xf>
    <xf numFmtId="2" fontId="47" fillId="0" borderId="2" xfId="97" applyNumberFormat="1" applyFont="1" applyBorder="1" applyAlignment="1">
      <alignment horizontal="center" vertical="center"/>
    </xf>
    <xf numFmtId="175" fontId="45" fillId="0" borderId="2" xfId="3" applyNumberFormat="1" applyFont="1" applyBorder="1" applyAlignment="1">
      <alignment horizontal="center" vertical="center" wrapText="1"/>
    </xf>
    <xf numFmtId="0" fontId="45" fillId="0" borderId="2" xfId="72" applyFont="1" applyBorder="1" applyAlignment="1">
      <alignment horizontal="center" vertical="center" wrapText="1"/>
    </xf>
    <xf numFmtId="0" fontId="45" fillId="21" borderId="2" xfId="2" applyFont="1" applyFill="1" applyBorder="1" applyAlignment="1">
      <alignment horizontal="left" vertical="center" wrapText="1"/>
    </xf>
    <xf numFmtId="0" fontId="48" fillId="0" borderId="0" xfId="97" applyFont="1"/>
    <xf numFmtId="0" fontId="49" fillId="0" borderId="0" xfId="97" applyFont="1"/>
    <xf numFmtId="0" fontId="38" fillId="0" borderId="0" xfId="97" applyFont="1" applyAlignment="1">
      <alignment horizontal="center"/>
    </xf>
    <xf numFmtId="0" fontId="35" fillId="21" borderId="0" xfId="97" applyFont="1" applyFill="1" applyAlignment="1">
      <alignment horizontal="center"/>
    </xf>
    <xf numFmtId="0" fontId="38" fillId="21" borderId="0" xfId="97" applyFont="1" applyFill="1" applyAlignment="1">
      <alignment horizontal="center"/>
    </xf>
    <xf numFmtId="177" fontId="35" fillId="21" borderId="0" xfId="86" applyNumberFormat="1" applyFont="1" applyFill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8" fillId="0" borderId="2" xfId="89" applyFont="1" applyBorder="1" applyAlignment="1">
      <alignment horizontal="center" vertical="center" wrapText="1"/>
    </xf>
    <xf numFmtId="0" fontId="6" fillId="0" borderId="0" xfId="89" applyFont="1" applyAlignment="1">
      <alignment horizontal="center"/>
    </xf>
    <xf numFmtId="0" fontId="32" fillId="0" borderId="0" xfId="89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32" fillId="0" borderId="0" xfId="86" applyFont="1" applyAlignment="1">
      <alignment horizontal="center" vertical="center"/>
    </xf>
    <xf numFmtId="0" fontId="3" fillId="0" borderId="1" xfId="72" applyBorder="1" applyAlignment="1">
      <alignment horizontal="center" vertical="center" wrapText="1"/>
    </xf>
    <xf numFmtId="0" fontId="3" fillId="0" borderId="3" xfId="72" applyBorder="1" applyAlignment="1">
      <alignment horizontal="center" vertical="center" wrapText="1"/>
    </xf>
    <xf numFmtId="0" fontId="3" fillId="0" borderId="4" xfId="72" applyBorder="1" applyAlignment="1">
      <alignment horizontal="center" vertical="center" wrapText="1"/>
    </xf>
    <xf numFmtId="0" fontId="8" fillId="0" borderId="2" xfId="86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8" fillId="0" borderId="1" xfId="86" applyFont="1" applyBorder="1" applyAlignment="1">
      <alignment horizontal="center" vertical="center" wrapText="1"/>
    </xf>
    <xf numFmtId="0" fontId="33" fillId="0" borderId="2" xfId="86" applyFont="1" applyBorder="1" applyAlignment="1">
      <alignment horizontal="center" vertical="center" wrapText="1"/>
    </xf>
    <xf numFmtId="0" fontId="33" fillId="0" borderId="1" xfId="86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11" fillId="0" borderId="1" xfId="72" applyFont="1" applyBorder="1" applyAlignment="1">
      <alignment horizontal="center" vertical="center" wrapText="1"/>
    </xf>
    <xf numFmtId="0" fontId="11" fillId="0" borderId="3" xfId="72" applyFont="1" applyBorder="1" applyAlignment="1">
      <alignment horizontal="center" vertical="center" wrapText="1"/>
    </xf>
    <xf numFmtId="0" fontId="11" fillId="0" borderId="4" xfId="7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0" xfId="86" applyFont="1" applyAlignment="1">
      <alignment horizontal="center" vertical="center"/>
    </xf>
    <xf numFmtId="0" fontId="11" fillId="0" borderId="1" xfId="93" applyFont="1" applyBorder="1" applyAlignment="1">
      <alignment horizontal="center" vertical="center" wrapText="1"/>
    </xf>
    <xf numFmtId="0" fontId="11" fillId="0" borderId="3" xfId="93" applyFont="1" applyBorder="1" applyAlignment="1">
      <alignment horizontal="center" vertical="center" wrapText="1"/>
    </xf>
    <xf numFmtId="0" fontId="11" fillId="0" borderId="4" xfId="93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1" fillId="0" borderId="0" xfId="86" applyFont="1" applyAlignment="1">
      <alignment horizontal="center" vertical="center"/>
    </xf>
    <xf numFmtId="0" fontId="35" fillId="0" borderId="1" xfId="2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/>
    </xf>
    <xf numFmtId="0" fontId="35" fillId="0" borderId="1" xfId="93" applyFont="1" applyBorder="1" applyAlignment="1">
      <alignment horizontal="center" vertical="center" wrapText="1"/>
    </xf>
    <xf numFmtId="0" fontId="35" fillId="0" borderId="3" xfId="93" applyFont="1" applyBorder="1" applyAlignment="1">
      <alignment horizontal="center" vertical="center" wrapText="1"/>
    </xf>
    <xf numFmtId="0" fontId="35" fillId="0" borderId="4" xfId="93" applyFont="1" applyBorder="1" applyAlignment="1">
      <alignment horizontal="center" vertical="center" wrapText="1"/>
    </xf>
    <xf numFmtId="0" fontId="35" fillId="0" borderId="2" xfId="86" applyFont="1" applyBorder="1" applyAlignment="1">
      <alignment horizontal="center" vertical="center" wrapText="1"/>
    </xf>
    <xf numFmtId="0" fontId="35" fillId="0" borderId="1" xfId="86" applyFont="1" applyBorder="1" applyAlignment="1">
      <alignment horizontal="center" vertical="center" wrapText="1"/>
    </xf>
    <xf numFmtId="0" fontId="38" fillId="0" borderId="16" xfId="2" applyFont="1" applyBorder="1" applyAlignment="1">
      <alignment horizontal="center" vertical="center"/>
    </xf>
    <xf numFmtId="0" fontId="38" fillId="0" borderId="17" xfId="2" applyFont="1" applyBorder="1" applyAlignment="1">
      <alignment horizontal="center" vertical="center"/>
    </xf>
    <xf numFmtId="0" fontId="38" fillId="0" borderId="14" xfId="2" applyFont="1" applyBorder="1" applyAlignment="1">
      <alignment horizontal="center" vertical="center"/>
    </xf>
    <xf numFmtId="0" fontId="38" fillId="0" borderId="15" xfId="2" applyFont="1" applyBorder="1" applyAlignment="1">
      <alignment horizontal="center" vertical="center"/>
    </xf>
    <xf numFmtId="0" fontId="38" fillId="0" borderId="0" xfId="86" applyFont="1" applyAlignment="1">
      <alignment horizontal="center" vertical="center"/>
    </xf>
    <xf numFmtId="0" fontId="44" fillId="0" borderId="0" xfId="86" applyFont="1" applyAlignment="1">
      <alignment horizontal="center" vertical="center"/>
    </xf>
    <xf numFmtId="0" fontId="35" fillId="0" borderId="18" xfId="86" applyFont="1" applyBorder="1" applyAlignment="1">
      <alignment horizontal="center" vertical="center"/>
    </xf>
    <xf numFmtId="0" fontId="45" fillId="0" borderId="1" xfId="2" applyFont="1" applyBorder="1" applyAlignment="1">
      <alignment horizontal="center" vertical="center"/>
    </xf>
    <xf numFmtId="0" fontId="45" fillId="0" borderId="3" xfId="2" applyFont="1" applyBorder="1" applyAlignment="1">
      <alignment horizontal="center" vertical="center"/>
    </xf>
    <xf numFmtId="0" fontId="45" fillId="0" borderId="1" xfId="93" applyFont="1" applyBorder="1" applyAlignment="1">
      <alignment horizontal="center" vertical="center" wrapText="1"/>
    </xf>
    <xf numFmtId="0" fontId="45" fillId="0" borderId="3" xfId="93" applyFont="1" applyBorder="1" applyAlignment="1">
      <alignment horizontal="center" vertical="center" wrapText="1"/>
    </xf>
    <xf numFmtId="0" fontId="45" fillId="0" borderId="4" xfId="93" applyFont="1" applyBorder="1" applyAlignment="1">
      <alignment horizontal="center" vertical="center" wrapText="1"/>
    </xf>
    <xf numFmtId="0" fontId="45" fillId="0" borderId="2" xfId="86" applyFont="1" applyBorder="1" applyAlignment="1">
      <alignment horizontal="center" vertical="center" wrapText="1"/>
    </xf>
    <xf numFmtId="0" fontId="45" fillId="0" borderId="1" xfId="86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45" fillId="21" borderId="2" xfId="86" applyFont="1" applyFill="1" applyBorder="1" applyAlignment="1">
      <alignment horizontal="center" vertical="center" wrapText="1"/>
    </xf>
    <xf numFmtId="0" fontId="45" fillId="21" borderId="1" xfId="86" applyFont="1" applyFill="1" applyBorder="1" applyAlignment="1">
      <alignment horizontal="center" vertical="center" wrapText="1"/>
    </xf>
    <xf numFmtId="0" fontId="38" fillId="21" borderId="14" xfId="2" applyFont="1" applyFill="1" applyBorder="1" applyAlignment="1">
      <alignment horizontal="center" vertical="center" wrapText="1"/>
    </xf>
    <xf numFmtId="0" fontId="38" fillId="21" borderId="15" xfId="2" applyFont="1" applyFill="1" applyBorder="1" applyAlignment="1">
      <alignment horizontal="center" vertical="center" wrapText="1"/>
    </xf>
    <xf numFmtId="0" fontId="38" fillId="21" borderId="0" xfId="86" applyFont="1" applyFill="1" applyAlignment="1">
      <alignment horizontal="center" vertical="center"/>
    </xf>
    <xf numFmtId="0" fontId="44" fillId="21" borderId="0" xfId="86" applyFont="1" applyFill="1" applyAlignment="1">
      <alignment horizontal="center" vertical="center"/>
    </xf>
    <xf numFmtId="0" fontId="35" fillId="21" borderId="18" xfId="86" applyFont="1" applyFill="1" applyBorder="1" applyAlignment="1">
      <alignment horizontal="center" vertical="center"/>
    </xf>
    <xf numFmtId="0" fontId="45" fillId="21" borderId="1" xfId="2" applyFont="1" applyFill="1" applyBorder="1" applyAlignment="1">
      <alignment horizontal="center" vertical="center"/>
    </xf>
    <xf numFmtId="0" fontId="45" fillId="21" borderId="3" xfId="2" applyFont="1" applyFill="1" applyBorder="1" applyAlignment="1">
      <alignment horizontal="center" vertical="center"/>
    </xf>
    <xf numFmtId="0" fontId="45" fillId="21" borderId="1" xfId="72" applyFont="1" applyFill="1" applyBorder="1" applyAlignment="1">
      <alignment horizontal="center" vertical="center" wrapText="1"/>
    </xf>
    <xf numFmtId="0" fontId="45" fillId="21" borderId="3" xfId="72" applyFont="1" applyFill="1" applyBorder="1" applyAlignment="1">
      <alignment horizontal="center" vertical="center" wrapText="1"/>
    </xf>
    <xf numFmtId="0" fontId="45" fillId="21" borderId="4" xfId="72" applyFont="1" applyFill="1" applyBorder="1" applyAlignment="1">
      <alignment horizontal="center" vertical="center" wrapText="1"/>
    </xf>
  </cellXfs>
  <cellStyles count="98">
    <cellStyle name="???????????" xfId="5" xr:uid="{00000000-0005-0000-0000-000000000000}"/>
    <cellStyle name="????????????? ???????????" xfId="6" xr:uid="{00000000-0005-0000-0000-000001000000}"/>
    <cellStyle name="??????????_1" xfId="7" xr:uid="{00000000-0005-0000-0000-000002000000}"/>
    <cellStyle name="????????_ ????.???" xfId="8" xr:uid="{00000000-0005-0000-0000-000003000000}"/>
    <cellStyle name="???????_ ????.???" xfId="9" xr:uid="{00000000-0005-0000-0000-000004000000}"/>
    <cellStyle name="??????_ ????.???" xfId="10" xr:uid="{00000000-0005-0000-0000-000005000000}"/>
    <cellStyle name="Accent1" xfId="11" xr:uid="{00000000-0005-0000-0000-000006000000}"/>
    <cellStyle name="Accent1 - 20%" xfId="12" xr:uid="{00000000-0005-0000-0000-000007000000}"/>
    <cellStyle name="Accent1 - 40%" xfId="13" xr:uid="{00000000-0005-0000-0000-000008000000}"/>
    <cellStyle name="Accent1 - 60%" xfId="14" xr:uid="{00000000-0005-0000-0000-000009000000}"/>
    <cellStyle name="Accent1_1-илова" xfId="15" xr:uid="{00000000-0005-0000-0000-00000A000000}"/>
    <cellStyle name="Accent2" xfId="16" xr:uid="{00000000-0005-0000-0000-00000B000000}"/>
    <cellStyle name="Accent2 - 20%" xfId="17" xr:uid="{00000000-0005-0000-0000-00000C000000}"/>
    <cellStyle name="Accent2 - 40%" xfId="18" xr:uid="{00000000-0005-0000-0000-00000D000000}"/>
    <cellStyle name="Accent2 - 60%" xfId="19" xr:uid="{00000000-0005-0000-0000-00000E000000}"/>
    <cellStyle name="Accent2_1-илова" xfId="20" xr:uid="{00000000-0005-0000-0000-00000F000000}"/>
    <cellStyle name="Accent3" xfId="21" xr:uid="{00000000-0005-0000-0000-000010000000}"/>
    <cellStyle name="Accent3 - 20%" xfId="22" xr:uid="{00000000-0005-0000-0000-000011000000}"/>
    <cellStyle name="Accent3 - 40%" xfId="23" xr:uid="{00000000-0005-0000-0000-000012000000}"/>
    <cellStyle name="Accent3 - 60%" xfId="24" xr:uid="{00000000-0005-0000-0000-000013000000}"/>
    <cellStyle name="Accent3_1-илова" xfId="25" xr:uid="{00000000-0005-0000-0000-000014000000}"/>
    <cellStyle name="Accent4" xfId="26" xr:uid="{00000000-0005-0000-0000-000015000000}"/>
    <cellStyle name="Accent4 - 20%" xfId="27" xr:uid="{00000000-0005-0000-0000-000016000000}"/>
    <cellStyle name="Accent4 - 40%" xfId="28" xr:uid="{00000000-0005-0000-0000-000017000000}"/>
    <cellStyle name="Accent4 - 60%" xfId="29" xr:uid="{00000000-0005-0000-0000-000018000000}"/>
    <cellStyle name="Accent4_1-илова" xfId="30" xr:uid="{00000000-0005-0000-0000-000019000000}"/>
    <cellStyle name="Accent5" xfId="31" xr:uid="{00000000-0005-0000-0000-00001A000000}"/>
    <cellStyle name="Accent5 - 20%" xfId="32" xr:uid="{00000000-0005-0000-0000-00001B000000}"/>
    <cellStyle name="Accent5 - 40%" xfId="33" xr:uid="{00000000-0005-0000-0000-00001C000000}"/>
    <cellStyle name="Accent5 - 60%" xfId="34" xr:uid="{00000000-0005-0000-0000-00001D000000}"/>
    <cellStyle name="Accent5_1-илова" xfId="35" xr:uid="{00000000-0005-0000-0000-00001E000000}"/>
    <cellStyle name="Accent6" xfId="36" xr:uid="{00000000-0005-0000-0000-00001F000000}"/>
    <cellStyle name="Accent6 - 20%" xfId="37" xr:uid="{00000000-0005-0000-0000-000020000000}"/>
    <cellStyle name="Accent6 - 40%" xfId="38" xr:uid="{00000000-0005-0000-0000-000021000000}"/>
    <cellStyle name="Accent6 - 60%" xfId="39" xr:uid="{00000000-0005-0000-0000-000022000000}"/>
    <cellStyle name="Accent6_1-илова" xfId="40" xr:uid="{00000000-0005-0000-0000-000023000000}"/>
    <cellStyle name="Alilciue [0]_ ciodrnnd." xfId="41" xr:uid="{00000000-0005-0000-0000-000024000000}"/>
    <cellStyle name="Alilciue_ ciodrnnd." xfId="42" xr:uid="{00000000-0005-0000-0000-000025000000}"/>
    <cellStyle name="Bad" xfId="43" xr:uid="{00000000-0005-0000-0000-000026000000}"/>
    <cellStyle name="Calculation" xfId="44" xr:uid="{00000000-0005-0000-0000-000027000000}"/>
    <cellStyle name="Check Cell" xfId="45" xr:uid="{00000000-0005-0000-0000-000028000000}"/>
    <cellStyle name="Emphasis 1" xfId="46" xr:uid="{00000000-0005-0000-0000-000029000000}"/>
    <cellStyle name="Emphasis 2" xfId="47" xr:uid="{00000000-0005-0000-0000-00002A000000}"/>
    <cellStyle name="Emphasis 3" xfId="48" xr:uid="{00000000-0005-0000-0000-00002B000000}"/>
    <cellStyle name="Euro" xfId="49" xr:uid="{00000000-0005-0000-0000-00002C000000}"/>
    <cellStyle name="Good" xfId="50" xr:uid="{00000000-0005-0000-0000-00002D000000}"/>
    <cellStyle name="Heading 1" xfId="51" xr:uid="{00000000-0005-0000-0000-00002E000000}"/>
    <cellStyle name="Heading 2" xfId="52" xr:uid="{00000000-0005-0000-0000-00002F000000}"/>
    <cellStyle name="Heading 3" xfId="53" xr:uid="{00000000-0005-0000-0000-000030000000}"/>
    <cellStyle name="Heading 4" xfId="54" xr:uid="{00000000-0005-0000-0000-000031000000}"/>
    <cellStyle name="Iau?iue_ ailri.yeiiie." xfId="55" xr:uid="{00000000-0005-0000-0000-000032000000}"/>
    <cellStyle name="Input" xfId="56" xr:uid="{00000000-0005-0000-0000-000033000000}"/>
    <cellStyle name="Linked Cell" xfId="57" xr:uid="{00000000-0005-0000-0000-000034000000}"/>
    <cellStyle name="Neutral" xfId="58" xr:uid="{00000000-0005-0000-0000-000035000000}"/>
    <cellStyle name="Normal_Адр.список школ  ПИР " xfId="59" xr:uid="{00000000-0005-0000-0000-000036000000}"/>
    <cellStyle name="Note" xfId="60" xr:uid="{00000000-0005-0000-0000-000037000000}"/>
    <cellStyle name="Nun??c [0]_ ciodrnnd." xfId="61" xr:uid="{00000000-0005-0000-0000-000038000000}"/>
    <cellStyle name="Nun??c_ ciodrnnd." xfId="62" xr:uid="{00000000-0005-0000-0000-000039000000}"/>
    <cellStyle name="Output" xfId="63" xr:uid="{00000000-0005-0000-0000-00003A000000}"/>
    <cellStyle name="Sheet Title" xfId="64" xr:uid="{00000000-0005-0000-0000-00003B000000}"/>
    <cellStyle name="Total" xfId="65" xr:uid="{00000000-0005-0000-0000-00003C000000}"/>
    <cellStyle name="Warning Text" xfId="66" xr:uid="{00000000-0005-0000-0000-00003D000000}"/>
    <cellStyle name="Денежный 2" xfId="67" xr:uid="{00000000-0005-0000-0000-00003E000000}"/>
    <cellStyle name="ельводхоз" xfId="68" xr:uid="{00000000-0005-0000-0000-00003F000000}"/>
    <cellStyle name="Обычный" xfId="0" builtinId="0"/>
    <cellStyle name="Обычный 10" xfId="69" xr:uid="{00000000-0005-0000-0000-000041000000}"/>
    <cellStyle name="Обычный 11" xfId="96" xr:uid="{5859E7B0-52FC-4C01-8256-15F61CC7CBB0}"/>
    <cellStyle name="Обычный 2" xfId="70" xr:uid="{00000000-0005-0000-0000-000042000000}"/>
    <cellStyle name="Обычный 2 10" xfId="95" xr:uid="{A9173462-B7E7-4B41-9777-0751860A66AA}"/>
    <cellStyle name="Обычный 2 2" xfId="71" xr:uid="{00000000-0005-0000-0000-000043000000}"/>
    <cellStyle name="Обычный 2 3" xfId="91" xr:uid="{00000000-0005-0000-0000-000044000000}"/>
    <cellStyle name="Обычный 2 4" xfId="94" xr:uid="{532E6914-A9A1-4EF4-8924-20F6BC58F696}"/>
    <cellStyle name="Обычный 2_01.10.2010 й ТТ-прогноз" xfId="72" xr:uid="{00000000-0005-0000-0000-000045000000}"/>
    <cellStyle name="Обычный 2_01.10.2010 й ТТ-прогноз 2" xfId="93" xr:uid="{3F4CF514-AC93-4B90-93CD-30FFD0F6DF55}"/>
    <cellStyle name="Обычный 3" xfId="73" xr:uid="{00000000-0005-0000-0000-000046000000}"/>
    <cellStyle name="Обычный 3 2" xfId="74" xr:uid="{00000000-0005-0000-0000-000047000000}"/>
    <cellStyle name="Обычный 3 3" xfId="92" xr:uid="{00000000-0005-0000-0000-000048000000}"/>
    <cellStyle name="Обычный 3_2011 дастур" xfId="75" xr:uid="{00000000-0005-0000-0000-000049000000}"/>
    <cellStyle name="Обычный 4" xfId="76" xr:uid="{00000000-0005-0000-0000-00004A000000}"/>
    <cellStyle name="Обычный 5" xfId="77" xr:uid="{00000000-0005-0000-0000-00004B000000}"/>
    <cellStyle name="Обычный 6" xfId="78" xr:uid="{00000000-0005-0000-0000-00004C000000}"/>
    <cellStyle name="Обычный 7" xfId="79" xr:uid="{00000000-0005-0000-0000-00004D000000}"/>
    <cellStyle name="Обычный 8" xfId="80" xr:uid="{00000000-0005-0000-0000-00004E000000}"/>
    <cellStyle name="Обычный 9" xfId="97" xr:uid="{F23FE3B5-DADD-4619-BCC7-D5051EAD3379}"/>
    <cellStyle name="Обычный_А-1" xfId="4" xr:uid="{00000000-0005-0000-0000-00004F000000}"/>
    <cellStyle name="Обычный_А-1 2" xfId="87" xr:uid="{00000000-0005-0000-0000-000050000000}"/>
    <cellStyle name="Обычный_А-1 3" xfId="90" xr:uid="{00000000-0005-0000-0000-000051000000}"/>
    <cellStyle name="Обычный_А-1_2016 й Йиллик хисобот" xfId="88" xr:uid="{00000000-0005-0000-0000-000052000000}"/>
    <cellStyle name="Обычный_А-3" xfId="1" xr:uid="{00000000-0005-0000-0000-000053000000}"/>
    <cellStyle name="Обычный_А-3 2" xfId="89" xr:uid="{00000000-0005-0000-0000-000054000000}"/>
    <cellStyle name="Обычный_А-3_2016 й Йиллик хисобот" xfId="86" xr:uid="{00000000-0005-0000-0000-000055000000}"/>
    <cellStyle name="Обычный_Год.Отчет -2001г" xfId="3" xr:uid="{00000000-0005-0000-0000-000056000000}"/>
    <cellStyle name="Обычный_Книга12" xfId="2" xr:uid="{00000000-0005-0000-0000-000057000000}"/>
    <cellStyle name="Стиль 1" xfId="81" xr:uid="{00000000-0005-0000-0000-000058000000}"/>
    <cellStyle name="Тысячи [0]_  осн" xfId="82" xr:uid="{00000000-0005-0000-0000-000059000000}"/>
    <cellStyle name="Тысячи_  осн" xfId="83" xr:uid="{00000000-0005-0000-0000-00005A000000}"/>
    <cellStyle name="Финансовый 2" xfId="84" xr:uid="{00000000-0005-0000-0000-00005B000000}"/>
    <cellStyle name="Финансовый 3" xfId="85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29"/>
  <sheetViews>
    <sheetView zoomScaleNormal="100" zoomScaleSheetLayoutView="75" workbookViewId="0">
      <selection activeCell="M1" sqref="M1:N1"/>
    </sheetView>
  </sheetViews>
  <sheetFormatPr defaultRowHeight="14.25"/>
  <cols>
    <col min="1" max="1" width="5" style="49" customWidth="1"/>
    <col min="2" max="2" width="16.140625" style="55" customWidth="1"/>
    <col min="3" max="3" width="12.7109375" style="49" customWidth="1"/>
    <col min="4" max="4" width="8.85546875" style="49" customWidth="1"/>
    <col min="5" max="5" width="8" style="49" customWidth="1"/>
    <col min="6" max="6" width="11.140625" style="49" customWidth="1"/>
    <col min="7" max="7" width="10.140625" style="49" customWidth="1"/>
    <col min="8" max="8" width="10.42578125" style="49" customWidth="1"/>
    <col min="9" max="9" width="9.28515625" style="49" bestFit="1" customWidth="1"/>
    <col min="10" max="10" width="6.85546875" style="49" customWidth="1"/>
    <col min="11" max="11" width="9.85546875" style="49" bestFit="1" customWidth="1"/>
    <col min="12" max="12" width="9.140625" style="49" customWidth="1"/>
    <col min="13" max="13" width="10.140625" style="49" customWidth="1"/>
    <col min="14" max="254" width="9.140625" style="49"/>
    <col min="255" max="255" width="5.28515625" style="49" customWidth="1"/>
    <col min="256" max="256" width="5" style="49" customWidth="1"/>
    <col min="257" max="257" width="14.140625" style="49" customWidth="1"/>
    <col min="258" max="258" width="9.140625" style="49"/>
    <col min="259" max="259" width="12.7109375" style="49" customWidth="1"/>
    <col min="260" max="261" width="8" style="49" customWidth="1"/>
    <col min="262" max="262" width="9.7109375" style="49" customWidth="1"/>
    <col min="263" max="263" width="7.85546875" style="49" customWidth="1"/>
    <col min="264" max="264" width="10.42578125" style="49" customWidth="1"/>
    <col min="265" max="265" width="9.28515625" style="49" bestFit="1" customWidth="1"/>
    <col min="266" max="266" width="6.85546875" style="49" customWidth="1"/>
    <col min="267" max="267" width="9.85546875" style="49" bestFit="1" customWidth="1"/>
    <col min="268" max="268" width="7.5703125" style="49" customWidth="1"/>
    <col min="269" max="269" width="10.140625" style="49" customWidth="1"/>
    <col min="270" max="510" width="9.140625" style="49"/>
    <col min="511" max="511" width="5.28515625" style="49" customWidth="1"/>
    <col min="512" max="512" width="5" style="49" customWidth="1"/>
    <col min="513" max="513" width="14.140625" style="49" customWidth="1"/>
    <col min="514" max="514" width="9.140625" style="49"/>
    <col min="515" max="515" width="12.7109375" style="49" customWidth="1"/>
    <col min="516" max="517" width="8" style="49" customWidth="1"/>
    <col min="518" max="518" width="9.7109375" style="49" customWidth="1"/>
    <col min="519" max="519" width="7.85546875" style="49" customWidth="1"/>
    <col min="520" max="520" width="10.42578125" style="49" customWidth="1"/>
    <col min="521" max="521" width="9.28515625" style="49" bestFit="1" customWidth="1"/>
    <col min="522" max="522" width="6.85546875" style="49" customWidth="1"/>
    <col min="523" max="523" width="9.85546875" style="49" bestFit="1" customWidth="1"/>
    <col min="524" max="524" width="7.5703125" style="49" customWidth="1"/>
    <col min="525" max="525" width="10.140625" style="49" customWidth="1"/>
    <col min="526" max="766" width="9.140625" style="49"/>
    <col min="767" max="767" width="5.28515625" style="49" customWidth="1"/>
    <col min="768" max="768" width="5" style="49" customWidth="1"/>
    <col min="769" max="769" width="14.140625" style="49" customWidth="1"/>
    <col min="770" max="770" width="9.140625" style="49"/>
    <col min="771" max="771" width="12.7109375" style="49" customWidth="1"/>
    <col min="772" max="773" width="8" style="49" customWidth="1"/>
    <col min="774" max="774" width="9.7109375" style="49" customWidth="1"/>
    <col min="775" max="775" width="7.85546875" style="49" customWidth="1"/>
    <col min="776" max="776" width="10.42578125" style="49" customWidth="1"/>
    <col min="777" max="777" width="9.28515625" style="49" bestFit="1" customWidth="1"/>
    <col min="778" max="778" width="6.85546875" style="49" customWidth="1"/>
    <col min="779" max="779" width="9.85546875" style="49" bestFit="1" customWidth="1"/>
    <col min="780" max="780" width="7.5703125" style="49" customWidth="1"/>
    <col min="781" max="781" width="10.140625" style="49" customWidth="1"/>
    <col min="782" max="1022" width="9.140625" style="49"/>
    <col min="1023" max="1023" width="5.28515625" style="49" customWidth="1"/>
    <col min="1024" max="1024" width="5" style="49" customWidth="1"/>
    <col min="1025" max="1025" width="14.140625" style="49" customWidth="1"/>
    <col min="1026" max="1026" width="9.140625" style="49"/>
    <col min="1027" max="1027" width="12.7109375" style="49" customWidth="1"/>
    <col min="1028" max="1029" width="8" style="49" customWidth="1"/>
    <col min="1030" max="1030" width="9.7109375" style="49" customWidth="1"/>
    <col min="1031" max="1031" width="7.85546875" style="49" customWidth="1"/>
    <col min="1032" max="1032" width="10.42578125" style="49" customWidth="1"/>
    <col min="1033" max="1033" width="9.28515625" style="49" bestFit="1" customWidth="1"/>
    <col min="1034" max="1034" width="6.85546875" style="49" customWidth="1"/>
    <col min="1035" max="1035" width="9.85546875" style="49" bestFit="1" customWidth="1"/>
    <col min="1036" max="1036" width="7.5703125" style="49" customWidth="1"/>
    <col min="1037" max="1037" width="10.140625" style="49" customWidth="1"/>
    <col min="1038" max="1278" width="9.140625" style="49"/>
    <col min="1279" max="1279" width="5.28515625" style="49" customWidth="1"/>
    <col min="1280" max="1280" width="5" style="49" customWidth="1"/>
    <col min="1281" max="1281" width="14.140625" style="49" customWidth="1"/>
    <col min="1282" max="1282" width="9.140625" style="49"/>
    <col min="1283" max="1283" width="12.7109375" style="49" customWidth="1"/>
    <col min="1284" max="1285" width="8" style="49" customWidth="1"/>
    <col min="1286" max="1286" width="9.7109375" style="49" customWidth="1"/>
    <col min="1287" max="1287" width="7.85546875" style="49" customWidth="1"/>
    <col min="1288" max="1288" width="10.42578125" style="49" customWidth="1"/>
    <col min="1289" max="1289" width="9.28515625" style="49" bestFit="1" customWidth="1"/>
    <col min="1290" max="1290" width="6.85546875" style="49" customWidth="1"/>
    <col min="1291" max="1291" width="9.85546875" style="49" bestFit="1" customWidth="1"/>
    <col min="1292" max="1292" width="7.5703125" style="49" customWidth="1"/>
    <col min="1293" max="1293" width="10.140625" style="49" customWidth="1"/>
    <col min="1294" max="1534" width="9.140625" style="49"/>
    <col min="1535" max="1535" width="5.28515625" style="49" customWidth="1"/>
    <col min="1536" max="1536" width="5" style="49" customWidth="1"/>
    <col min="1537" max="1537" width="14.140625" style="49" customWidth="1"/>
    <col min="1538" max="1538" width="9.140625" style="49"/>
    <col min="1539" max="1539" width="12.7109375" style="49" customWidth="1"/>
    <col min="1540" max="1541" width="8" style="49" customWidth="1"/>
    <col min="1542" max="1542" width="9.7109375" style="49" customWidth="1"/>
    <col min="1543" max="1543" width="7.85546875" style="49" customWidth="1"/>
    <col min="1544" max="1544" width="10.42578125" style="49" customWidth="1"/>
    <col min="1545" max="1545" width="9.28515625" style="49" bestFit="1" customWidth="1"/>
    <col min="1546" max="1546" width="6.85546875" style="49" customWidth="1"/>
    <col min="1547" max="1547" width="9.85546875" style="49" bestFit="1" customWidth="1"/>
    <col min="1548" max="1548" width="7.5703125" style="49" customWidth="1"/>
    <col min="1549" max="1549" width="10.140625" style="49" customWidth="1"/>
    <col min="1550" max="1790" width="9.140625" style="49"/>
    <col min="1791" max="1791" width="5.28515625" style="49" customWidth="1"/>
    <col min="1792" max="1792" width="5" style="49" customWidth="1"/>
    <col min="1793" max="1793" width="14.140625" style="49" customWidth="1"/>
    <col min="1794" max="1794" width="9.140625" style="49"/>
    <col min="1795" max="1795" width="12.7109375" style="49" customWidth="1"/>
    <col min="1796" max="1797" width="8" style="49" customWidth="1"/>
    <col min="1798" max="1798" width="9.7109375" style="49" customWidth="1"/>
    <col min="1799" max="1799" width="7.85546875" style="49" customWidth="1"/>
    <col min="1800" max="1800" width="10.42578125" style="49" customWidth="1"/>
    <col min="1801" max="1801" width="9.28515625" style="49" bestFit="1" customWidth="1"/>
    <col min="1802" max="1802" width="6.85546875" style="49" customWidth="1"/>
    <col min="1803" max="1803" width="9.85546875" style="49" bestFit="1" customWidth="1"/>
    <col min="1804" max="1804" width="7.5703125" style="49" customWidth="1"/>
    <col min="1805" max="1805" width="10.140625" style="49" customWidth="1"/>
    <col min="1806" max="2046" width="9.140625" style="49"/>
    <col min="2047" max="2047" width="5.28515625" style="49" customWidth="1"/>
    <col min="2048" max="2048" width="5" style="49" customWidth="1"/>
    <col min="2049" max="2049" width="14.140625" style="49" customWidth="1"/>
    <col min="2050" max="2050" width="9.140625" style="49"/>
    <col min="2051" max="2051" width="12.7109375" style="49" customWidth="1"/>
    <col min="2052" max="2053" width="8" style="49" customWidth="1"/>
    <col min="2054" max="2054" width="9.7109375" style="49" customWidth="1"/>
    <col min="2055" max="2055" width="7.85546875" style="49" customWidth="1"/>
    <col min="2056" max="2056" width="10.42578125" style="49" customWidth="1"/>
    <col min="2057" max="2057" width="9.28515625" style="49" bestFit="1" customWidth="1"/>
    <col min="2058" max="2058" width="6.85546875" style="49" customWidth="1"/>
    <col min="2059" max="2059" width="9.85546875" style="49" bestFit="1" customWidth="1"/>
    <col min="2060" max="2060" width="7.5703125" style="49" customWidth="1"/>
    <col min="2061" max="2061" width="10.140625" style="49" customWidth="1"/>
    <col min="2062" max="2302" width="9.140625" style="49"/>
    <col min="2303" max="2303" width="5.28515625" style="49" customWidth="1"/>
    <col min="2304" max="2304" width="5" style="49" customWidth="1"/>
    <col min="2305" max="2305" width="14.140625" style="49" customWidth="1"/>
    <col min="2306" max="2306" width="9.140625" style="49"/>
    <col min="2307" max="2307" width="12.7109375" style="49" customWidth="1"/>
    <col min="2308" max="2309" width="8" style="49" customWidth="1"/>
    <col min="2310" max="2310" width="9.7109375" style="49" customWidth="1"/>
    <col min="2311" max="2311" width="7.85546875" style="49" customWidth="1"/>
    <col min="2312" max="2312" width="10.42578125" style="49" customWidth="1"/>
    <col min="2313" max="2313" width="9.28515625" style="49" bestFit="1" customWidth="1"/>
    <col min="2314" max="2314" width="6.85546875" style="49" customWidth="1"/>
    <col min="2315" max="2315" width="9.85546875" style="49" bestFit="1" customWidth="1"/>
    <col min="2316" max="2316" width="7.5703125" style="49" customWidth="1"/>
    <col min="2317" max="2317" width="10.140625" style="49" customWidth="1"/>
    <col min="2318" max="2558" width="9.140625" style="49"/>
    <col min="2559" max="2559" width="5.28515625" style="49" customWidth="1"/>
    <col min="2560" max="2560" width="5" style="49" customWidth="1"/>
    <col min="2561" max="2561" width="14.140625" style="49" customWidth="1"/>
    <col min="2562" max="2562" width="9.140625" style="49"/>
    <col min="2563" max="2563" width="12.7109375" style="49" customWidth="1"/>
    <col min="2564" max="2565" width="8" style="49" customWidth="1"/>
    <col min="2566" max="2566" width="9.7109375" style="49" customWidth="1"/>
    <col min="2567" max="2567" width="7.85546875" style="49" customWidth="1"/>
    <col min="2568" max="2568" width="10.42578125" style="49" customWidth="1"/>
    <col min="2569" max="2569" width="9.28515625" style="49" bestFit="1" customWidth="1"/>
    <col min="2570" max="2570" width="6.85546875" style="49" customWidth="1"/>
    <col min="2571" max="2571" width="9.85546875" style="49" bestFit="1" customWidth="1"/>
    <col min="2572" max="2572" width="7.5703125" style="49" customWidth="1"/>
    <col min="2573" max="2573" width="10.140625" style="49" customWidth="1"/>
    <col min="2574" max="2814" width="9.140625" style="49"/>
    <col min="2815" max="2815" width="5.28515625" style="49" customWidth="1"/>
    <col min="2816" max="2816" width="5" style="49" customWidth="1"/>
    <col min="2817" max="2817" width="14.140625" style="49" customWidth="1"/>
    <col min="2818" max="2818" width="9.140625" style="49"/>
    <col min="2819" max="2819" width="12.7109375" style="49" customWidth="1"/>
    <col min="2820" max="2821" width="8" style="49" customWidth="1"/>
    <col min="2822" max="2822" width="9.7109375" style="49" customWidth="1"/>
    <col min="2823" max="2823" width="7.85546875" style="49" customWidth="1"/>
    <col min="2824" max="2824" width="10.42578125" style="49" customWidth="1"/>
    <col min="2825" max="2825" width="9.28515625" style="49" bestFit="1" customWidth="1"/>
    <col min="2826" max="2826" width="6.85546875" style="49" customWidth="1"/>
    <col min="2827" max="2827" width="9.85546875" style="49" bestFit="1" customWidth="1"/>
    <col min="2828" max="2828" width="7.5703125" style="49" customWidth="1"/>
    <col min="2829" max="2829" width="10.140625" style="49" customWidth="1"/>
    <col min="2830" max="3070" width="9.140625" style="49"/>
    <col min="3071" max="3071" width="5.28515625" style="49" customWidth="1"/>
    <col min="3072" max="3072" width="5" style="49" customWidth="1"/>
    <col min="3073" max="3073" width="14.140625" style="49" customWidth="1"/>
    <col min="3074" max="3074" width="9.140625" style="49"/>
    <col min="3075" max="3075" width="12.7109375" style="49" customWidth="1"/>
    <col min="3076" max="3077" width="8" style="49" customWidth="1"/>
    <col min="3078" max="3078" width="9.7109375" style="49" customWidth="1"/>
    <col min="3079" max="3079" width="7.85546875" style="49" customWidth="1"/>
    <col min="3080" max="3080" width="10.42578125" style="49" customWidth="1"/>
    <col min="3081" max="3081" width="9.28515625" style="49" bestFit="1" customWidth="1"/>
    <col min="3082" max="3082" width="6.85546875" style="49" customWidth="1"/>
    <col min="3083" max="3083" width="9.85546875" style="49" bestFit="1" customWidth="1"/>
    <col min="3084" max="3084" width="7.5703125" style="49" customWidth="1"/>
    <col min="3085" max="3085" width="10.140625" style="49" customWidth="1"/>
    <col min="3086" max="3326" width="9.140625" style="49"/>
    <col min="3327" max="3327" width="5.28515625" style="49" customWidth="1"/>
    <col min="3328" max="3328" width="5" style="49" customWidth="1"/>
    <col min="3329" max="3329" width="14.140625" style="49" customWidth="1"/>
    <col min="3330" max="3330" width="9.140625" style="49"/>
    <col min="3331" max="3331" width="12.7109375" style="49" customWidth="1"/>
    <col min="3332" max="3333" width="8" style="49" customWidth="1"/>
    <col min="3334" max="3334" width="9.7109375" style="49" customWidth="1"/>
    <col min="3335" max="3335" width="7.85546875" style="49" customWidth="1"/>
    <col min="3336" max="3336" width="10.42578125" style="49" customWidth="1"/>
    <col min="3337" max="3337" width="9.28515625" style="49" bestFit="1" customWidth="1"/>
    <col min="3338" max="3338" width="6.85546875" style="49" customWidth="1"/>
    <col min="3339" max="3339" width="9.85546875" style="49" bestFit="1" customWidth="1"/>
    <col min="3340" max="3340" width="7.5703125" style="49" customWidth="1"/>
    <col min="3341" max="3341" width="10.140625" style="49" customWidth="1"/>
    <col min="3342" max="3582" width="9.140625" style="49"/>
    <col min="3583" max="3583" width="5.28515625" style="49" customWidth="1"/>
    <col min="3584" max="3584" width="5" style="49" customWidth="1"/>
    <col min="3585" max="3585" width="14.140625" style="49" customWidth="1"/>
    <col min="3586" max="3586" width="9.140625" style="49"/>
    <col min="3587" max="3587" width="12.7109375" style="49" customWidth="1"/>
    <col min="3588" max="3589" width="8" style="49" customWidth="1"/>
    <col min="3590" max="3590" width="9.7109375" style="49" customWidth="1"/>
    <col min="3591" max="3591" width="7.85546875" style="49" customWidth="1"/>
    <col min="3592" max="3592" width="10.42578125" style="49" customWidth="1"/>
    <col min="3593" max="3593" width="9.28515625" style="49" bestFit="1" customWidth="1"/>
    <col min="3594" max="3594" width="6.85546875" style="49" customWidth="1"/>
    <col min="3595" max="3595" width="9.85546875" style="49" bestFit="1" customWidth="1"/>
    <col min="3596" max="3596" width="7.5703125" style="49" customWidth="1"/>
    <col min="3597" max="3597" width="10.140625" style="49" customWidth="1"/>
    <col min="3598" max="3838" width="9.140625" style="49"/>
    <col min="3839" max="3839" width="5.28515625" style="49" customWidth="1"/>
    <col min="3840" max="3840" width="5" style="49" customWidth="1"/>
    <col min="3841" max="3841" width="14.140625" style="49" customWidth="1"/>
    <col min="3842" max="3842" width="9.140625" style="49"/>
    <col min="3843" max="3843" width="12.7109375" style="49" customWidth="1"/>
    <col min="3844" max="3845" width="8" style="49" customWidth="1"/>
    <col min="3846" max="3846" width="9.7109375" style="49" customWidth="1"/>
    <col min="3847" max="3847" width="7.85546875" style="49" customWidth="1"/>
    <col min="3848" max="3848" width="10.42578125" style="49" customWidth="1"/>
    <col min="3849" max="3849" width="9.28515625" style="49" bestFit="1" customWidth="1"/>
    <col min="3850" max="3850" width="6.85546875" style="49" customWidth="1"/>
    <col min="3851" max="3851" width="9.85546875" style="49" bestFit="1" customWidth="1"/>
    <col min="3852" max="3852" width="7.5703125" style="49" customWidth="1"/>
    <col min="3853" max="3853" width="10.140625" style="49" customWidth="1"/>
    <col min="3854" max="4094" width="9.140625" style="49"/>
    <col min="4095" max="4095" width="5.28515625" style="49" customWidth="1"/>
    <col min="4096" max="4096" width="5" style="49" customWidth="1"/>
    <col min="4097" max="4097" width="14.140625" style="49" customWidth="1"/>
    <col min="4098" max="4098" width="9.140625" style="49"/>
    <col min="4099" max="4099" width="12.7109375" style="49" customWidth="1"/>
    <col min="4100" max="4101" width="8" style="49" customWidth="1"/>
    <col min="4102" max="4102" width="9.7109375" style="49" customWidth="1"/>
    <col min="4103" max="4103" width="7.85546875" style="49" customWidth="1"/>
    <col min="4104" max="4104" width="10.42578125" style="49" customWidth="1"/>
    <col min="4105" max="4105" width="9.28515625" style="49" bestFit="1" customWidth="1"/>
    <col min="4106" max="4106" width="6.85546875" style="49" customWidth="1"/>
    <col min="4107" max="4107" width="9.85546875" style="49" bestFit="1" customWidth="1"/>
    <col min="4108" max="4108" width="7.5703125" style="49" customWidth="1"/>
    <col min="4109" max="4109" width="10.140625" style="49" customWidth="1"/>
    <col min="4110" max="4350" width="9.140625" style="49"/>
    <col min="4351" max="4351" width="5.28515625" style="49" customWidth="1"/>
    <col min="4352" max="4352" width="5" style="49" customWidth="1"/>
    <col min="4353" max="4353" width="14.140625" style="49" customWidth="1"/>
    <col min="4354" max="4354" width="9.140625" style="49"/>
    <col min="4355" max="4355" width="12.7109375" style="49" customWidth="1"/>
    <col min="4356" max="4357" width="8" style="49" customWidth="1"/>
    <col min="4358" max="4358" width="9.7109375" style="49" customWidth="1"/>
    <col min="4359" max="4359" width="7.85546875" style="49" customWidth="1"/>
    <col min="4360" max="4360" width="10.42578125" style="49" customWidth="1"/>
    <col min="4361" max="4361" width="9.28515625" style="49" bestFit="1" customWidth="1"/>
    <col min="4362" max="4362" width="6.85546875" style="49" customWidth="1"/>
    <col min="4363" max="4363" width="9.85546875" style="49" bestFit="1" customWidth="1"/>
    <col min="4364" max="4364" width="7.5703125" style="49" customWidth="1"/>
    <col min="4365" max="4365" width="10.140625" style="49" customWidth="1"/>
    <col min="4366" max="4606" width="9.140625" style="49"/>
    <col min="4607" max="4607" width="5.28515625" style="49" customWidth="1"/>
    <col min="4608" max="4608" width="5" style="49" customWidth="1"/>
    <col min="4609" max="4609" width="14.140625" style="49" customWidth="1"/>
    <col min="4610" max="4610" width="9.140625" style="49"/>
    <col min="4611" max="4611" width="12.7109375" style="49" customWidth="1"/>
    <col min="4612" max="4613" width="8" style="49" customWidth="1"/>
    <col min="4614" max="4614" width="9.7109375" style="49" customWidth="1"/>
    <col min="4615" max="4615" width="7.85546875" style="49" customWidth="1"/>
    <col min="4616" max="4616" width="10.42578125" style="49" customWidth="1"/>
    <col min="4617" max="4617" width="9.28515625" style="49" bestFit="1" customWidth="1"/>
    <col min="4618" max="4618" width="6.85546875" style="49" customWidth="1"/>
    <col min="4619" max="4619" width="9.85546875" style="49" bestFit="1" customWidth="1"/>
    <col min="4620" max="4620" width="7.5703125" style="49" customWidth="1"/>
    <col min="4621" max="4621" width="10.140625" style="49" customWidth="1"/>
    <col min="4622" max="4862" width="9.140625" style="49"/>
    <col min="4863" max="4863" width="5.28515625" style="49" customWidth="1"/>
    <col min="4864" max="4864" width="5" style="49" customWidth="1"/>
    <col min="4865" max="4865" width="14.140625" style="49" customWidth="1"/>
    <col min="4866" max="4866" width="9.140625" style="49"/>
    <col min="4867" max="4867" width="12.7109375" style="49" customWidth="1"/>
    <col min="4868" max="4869" width="8" style="49" customWidth="1"/>
    <col min="4870" max="4870" width="9.7109375" style="49" customWidth="1"/>
    <col min="4871" max="4871" width="7.85546875" style="49" customWidth="1"/>
    <col min="4872" max="4872" width="10.42578125" style="49" customWidth="1"/>
    <col min="4873" max="4873" width="9.28515625" style="49" bestFit="1" customWidth="1"/>
    <col min="4874" max="4874" width="6.85546875" style="49" customWidth="1"/>
    <col min="4875" max="4875" width="9.85546875" style="49" bestFit="1" customWidth="1"/>
    <col min="4876" max="4876" width="7.5703125" style="49" customWidth="1"/>
    <col min="4877" max="4877" width="10.140625" style="49" customWidth="1"/>
    <col min="4878" max="5118" width="9.140625" style="49"/>
    <col min="5119" max="5119" width="5.28515625" style="49" customWidth="1"/>
    <col min="5120" max="5120" width="5" style="49" customWidth="1"/>
    <col min="5121" max="5121" width="14.140625" style="49" customWidth="1"/>
    <col min="5122" max="5122" width="9.140625" style="49"/>
    <col min="5123" max="5123" width="12.7109375" style="49" customWidth="1"/>
    <col min="5124" max="5125" width="8" style="49" customWidth="1"/>
    <col min="5126" max="5126" width="9.7109375" style="49" customWidth="1"/>
    <col min="5127" max="5127" width="7.85546875" style="49" customWidth="1"/>
    <col min="5128" max="5128" width="10.42578125" style="49" customWidth="1"/>
    <col min="5129" max="5129" width="9.28515625" style="49" bestFit="1" customWidth="1"/>
    <col min="5130" max="5130" width="6.85546875" style="49" customWidth="1"/>
    <col min="5131" max="5131" width="9.85546875" style="49" bestFit="1" customWidth="1"/>
    <col min="5132" max="5132" width="7.5703125" style="49" customWidth="1"/>
    <col min="5133" max="5133" width="10.140625" style="49" customWidth="1"/>
    <col min="5134" max="5374" width="9.140625" style="49"/>
    <col min="5375" max="5375" width="5.28515625" style="49" customWidth="1"/>
    <col min="5376" max="5376" width="5" style="49" customWidth="1"/>
    <col min="5377" max="5377" width="14.140625" style="49" customWidth="1"/>
    <col min="5378" max="5378" width="9.140625" style="49"/>
    <col min="5379" max="5379" width="12.7109375" style="49" customWidth="1"/>
    <col min="5380" max="5381" width="8" style="49" customWidth="1"/>
    <col min="5382" max="5382" width="9.7109375" style="49" customWidth="1"/>
    <col min="5383" max="5383" width="7.85546875" style="49" customWidth="1"/>
    <col min="5384" max="5384" width="10.42578125" style="49" customWidth="1"/>
    <col min="5385" max="5385" width="9.28515625" style="49" bestFit="1" customWidth="1"/>
    <col min="5386" max="5386" width="6.85546875" style="49" customWidth="1"/>
    <col min="5387" max="5387" width="9.85546875" style="49" bestFit="1" customWidth="1"/>
    <col min="5388" max="5388" width="7.5703125" style="49" customWidth="1"/>
    <col min="5389" max="5389" width="10.140625" style="49" customWidth="1"/>
    <col min="5390" max="5630" width="9.140625" style="49"/>
    <col min="5631" max="5631" width="5.28515625" style="49" customWidth="1"/>
    <col min="5632" max="5632" width="5" style="49" customWidth="1"/>
    <col min="5633" max="5633" width="14.140625" style="49" customWidth="1"/>
    <col min="5634" max="5634" width="9.140625" style="49"/>
    <col min="5635" max="5635" width="12.7109375" style="49" customWidth="1"/>
    <col min="5636" max="5637" width="8" style="49" customWidth="1"/>
    <col min="5638" max="5638" width="9.7109375" style="49" customWidth="1"/>
    <col min="5639" max="5639" width="7.85546875" style="49" customWidth="1"/>
    <col min="5640" max="5640" width="10.42578125" style="49" customWidth="1"/>
    <col min="5641" max="5641" width="9.28515625" style="49" bestFit="1" customWidth="1"/>
    <col min="5642" max="5642" width="6.85546875" style="49" customWidth="1"/>
    <col min="5643" max="5643" width="9.85546875" style="49" bestFit="1" customWidth="1"/>
    <col min="5644" max="5644" width="7.5703125" style="49" customWidth="1"/>
    <col min="5645" max="5645" width="10.140625" style="49" customWidth="1"/>
    <col min="5646" max="5886" width="9.140625" style="49"/>
    <col min="5887" max="5887" width="5.28515625" style="49" customWidth="1"/>
    <col min="5888" max="5888" width="5" style="49" customWidth="1"/>
    <col min="5889" max="5889" width="14.140625" style="49" customWidth="1"/>
    <col min="5890" max="5890" width="9.140625" style="49"/>
    <col min="5891" max="5891" width="12.7109375" style="49" customWidth="1"/>
    <col min="5892" max="5893" width="8" style="49" customWidth="1"/>
    <col min="5894" max="5894" width="9.7109375" style="49" customWidth="1"/>
    <col min="5895" max="5895" width="7.85546875" style="49" customWidth="1"/>
    <col min="5896" max="5896" width="10.42578125" style="49" customWidth="1"/>
    <col min="5897" max="5897" width="9.28515625" style="49" bestFit="1" customWidth="1"/>
    <col min="5898" max="5898" width="6.85546875" style="49" customWidth="1"/>
    <col min="5899" max="5899" width="9.85546875" style="49" bestFit="1" customWidth="1"/>
    <col min="5900" max="5900" width="7.5703125" style="49" customWidth="1"/>
    <col min="5901" max="5901" width="10.140625" style="49" customWidth="1"/>
    <col min="5902" max="6142" width="9.140625" style="49"/>
    <col min="6143" max="6143" width="5.28515625" style="49" customWidth="1"/>
    <col min="6144" max="6144" width="5" style="49" customWidth="1"/>
    <col min="6145" max="6145" width="14.140625" style="49" customWidth="1"/>
    <col min="6146" max="6146" width="9.140625" style="49"/>
    <col min="6147" max="6147" width="12.7109375" style="49" customWidth="1"/>
    <col min="6148" max="6149" width="8" style="49" customWidth="1"/>
    <col min="6150" max="6150" width="9.7109375" style="49" customWidth="1"/>
    <col min="6151" max="6151" width="7.85546875" style="49" customWidth="1"/>
    <col min="6152" max="6152" width="10.42578125" style="49" customWidth="1"/>
    <col min="6153" max="6153" width="9.28515625" style="49" bestFit="1" customWidth="1"/>
    <col min="6154" max="6154" width="6.85546875" style="49" customWidth="1"/>
    <col min="6155" max="6155" width="9.85546875" style="49" bestFit="1" customWidth="1"/>
    <col min="6156" max="6156" width="7.5703125" style="49" customWidth="1"/>
    <col min="6157" max="6157" width="10.140625" style="49" customWidth="1"/>
    <col min="6158" max="6398" width="9.140625" style="49"/>
    <col min="6399" max="6399" width="5.28515625" style="49" customWidth="1"/>
    <col min="6400" max="6400" width="5" style="49" customWidth="1"/>
    <col min="6401" max="6401" width="14.140625" style="49" customWidth="1"/>
    <col min="6402" max="6402" width="9.140625" style="49"/>
    <col min="6403" max="6403" width="12.7109375" style="49" customWidth="1"/>
    <col min="6404" max="6405" width="8" style="49" customWidth="1"/>
    <col min="6406" max="6406" width="9.7109375" style="49" customWidth="1"/>
    <col min="6407" max="6407" width="7.85546875" style="49" customWidth="1"/>
    <col min="6408" max="6408" width="10.42578125" style="49" customWidth="1"/>
    <col min="6409" max="6409" width="9.28515625" style="49" bestFit="1" customWidth="1"/>
    <col min="6410" max="6410" width="6.85546875" style="49" customWidth="1"/>
    <col min="6411" max="6411" width="9.85546875" style="49" bestFit="1" customWidth="1"/>
    <col min="6412" max="6412" width="7.5703125" style="49" customWidth="1"/>
    <col min="6413" max="6413" width="10.140625" style="49" customWidth="1"/>
    <col min="6414" max="6654" width="9.140625" style="49"/>
    <col min="6655" max="6655" width="5.28515625" style="49" customWidth="1"/>
    <col min="6656" max="6656" width="5" style="49" customWidth="1"/>
    <col min="6657" max="6657" width="14.140625" style="49" customWidth="1"/>
    <col min="6658" max="6658" width="9.140625" style="49"/>
    <col min="6659" max="6659" width="12.7109375" style="49" customWidth="1"/>
    <col min="6660" max="6661" width="8" style="49" customWidth="1"/>
    <col min="6662" max="6662" width="9.7109375" style="49" customWidth="1"/>
    <col min="6663" max="6663" width="7.85546875" style="49" customWidth="1"/>
    <col min="6664" max="6664" width="10.42578125" style="49" customWidth="1"/>
    <col min="6665" max="6665" width="9.28515625" style="49" bestFit="1" customWidth="1"/>
    <col min="6666" max="6666" width="6.85546875" style="49" customWidth="1"/>
    <col min="6667" max="6667" width="9.85546875" style="49" bestFit="1" customWidth="1"/>
    <col min="6668" max="6668" width="7.5703125" style="49" customWidth="1"/>
    <col min="6669" max="6669" width="10.140625" style="49" customWidth="1"/>
    <col min="6670" max="6910" width="9.140625" style="49"/>
    <col min="6911" max="6911" width="5.28515625" style="49" customWidth="1"/>
    <col min="6912" max="6912" width="5" style="49" customWidth="1"/>
    <col min="6913" max="6913" width="14.140625" style="49" customWidth="1"/>
    <col min="6914" max="6914" width="9.140625" style="49"/>
    <col min="6915" max="6915" width="12.7109375" style="49" customWidth="1"/>
    <col min="6916" max="6917" width="8" style="49" customWidth="1"/>
    <col min="6918" max="6918" width="9.7109375" style="49" customWidth="1"/>
    <col min="6919" max="6919" width="7.85546875" style="49" customWidth="1"/>
    <col min="6920" max="6920" width="10.42578125" style="49" customWidth="1"/>
    <col min="6921" max="6921" width="9.28515625" style="49" bestFit="1" customWidth="1"/>
    <col min="6922" max="6922" width="6.85546875" style="49" customWidth="1"/>
    <col min="6923" max="6923" width="9.85546875" style="49" bestFit="1" customWidth="1"/>
    <col min="6924" max="6924" width="7.5703125" style="49" customWidth="1"/>
    <col min="6925" max="6925" width="10.140625" style="49" customWidth="1"/>
    <col min="6926" max="7166" width="9.140625" style="49"/>
    <col min="7167" max="7167" width="5.28515625" style="49" customWidth="1"/>
    <col min="7168" max="7168" width="5" style="49" customWidth="1"/>
    <col min="7169" max="7169" width="14.140625" style="49" customWidth="1"/>
    <col min="7170" max="7170" width="9.140625" style="49"/>
    <col min="7171" max="7171" width="12.7109375" style="49" customWidth="1"/>
    <col min="7172" max="7173" width="8" style="49" customWidth="1"/>
    <col min="7174" max="7174" width="9.7109375" style="49" customWidth="1"/>
    <col min="7175" max="7175" width="7.85546875" style="49" customWidth="1"/>
    <col min="7176" max="7176" width="10.42578125" style="49" customWidth="1"/>
    <col min="7177" max="7177" width="9.28515625" style="49" bestFit="1" customWidth="1"/>
    <col min="7178" max="7178" width="6.85546875" style="49" customWidth="1"/>
    <col min="7179" max="7179" width="9.85546875" style="49" bestFit="1" customWidth="1"/>
    <col min="7180" max="7180" width="7.5703125" style="49" customWidth="1"/>
    <col min="7181" max="7181" width="10.140625" style="49" customWidth="1"/>
    <col min="7182" max="7422" width="9.140625" style="49"/>
    <col min="7423" max="7423" width="5.28515625" style="49" customWidth="1"/>
    <col min="7424" max="7424" width="5" style="49" customWidth="1"/>
    <col min="7425" max="7425" width="14.140625" style="49" customWidth="1"/>
    <col min="7426" max="7426" width="9.140625" style="49"/>
    <col min="7427" max="7427" width="12.7109375" style="49" customWidth="1"/>
    <col min="7428" max="7429" width="8" style="49" customWidth="1"/>
    <col min="7430" max="7430" width="9.7109375" style="49" customWidth="1"/>
    <col min="7431" max="7431" width="7.85546875" style="49" customWidth="1"/>
    <col min="7432" max="7432" width="10.42578125" style="49" customWidth="1"/>
    <col min="7433" max="7433" width="9.28515625" style="49" bestFit="1" customWidth="1"/>
    <col min="7434" max="7434" width="6.85546875" style="49" customWidth="1"/>
    <col min="7435" max="7435" width="9.85546875" style="49" bestFit="1" customWidth="1"/>
    <col min="7436" max="7436" width="7.5703125" style="49" customWidth="1"/>
    <col min="7437" max="7437" width="10.140625" style="49" customWidth="1"/>
    <col min="7438" max="7678" width="9.140625" style="49"/>
    <col min="7679" max="7679" width="5.28515625" style="49" customWidth="1"/>
    <col min="7680" max="7680" width="5" style="49" customWidth="1"/>
    <col min="7681" max="7681" width="14.140625" style="49" customWidth="1"/>
    <col min="7682" max="7682" width="9.140625" style="49"/>
    <col min="7683" max="7683" width="12.7109375" style="49" customWidth="1"/>
    <col min="7684" max="7685" width="8" style="49" customWidth="1"/>
    <col min="7686" max="7686" width="9.7109375" style="49" customWidth="1"/>
    <col min="7687" max="7687" width="7.85546875" style="49" customWidth="1"/>
    <col min="7688" max="7688" width="10.42578125" style="49" customWidth="1"/>
    <col min="7689" max="7689" width="9.28515625" style="49" bestFit="1" customWidth="1"/>
    <col min="7690" max="7690" width="6.85546875" style="49" customWidth="1"/>
    <col min="7691" max="7691" width="9.85546875" style="49" bestFit="1" customWidth="1"/>
    <col min="7692" max="7692" width="7.5703125" style="49" customWidth="1"/>
    <col min="7693" max="7693" width="10.140625" style="49" customWidth="1"/>
    <col min="7694" max="7934" width="9.140625" style="49"/>
    <col min="7935" max="7935" width="5.28515625" style="49" customWidth="1"/>
    <col min="7936" max="7936" width="5" style="49" customWidth="1"/>
    <col min="7937" max="7937" width="14.140625" style="49" customWidth="1"/>
    <col min="7938" max="7938" width="9.140625" style="49"/>
    <col min="7939" max="7939" width="12.7109375" style="49" customWidth="1"/>
    <col min="7940" max="7941" width="8" style="49" customWidth="1"/>
    <col min="7942" max="7942" width="9.7109375" style="49" customWidth="1"/>
    <col min="7943" max="7943" width="7.85546875" style="49" customWidth="1"/>
    <col min="7944" max="7944" width="10.42578125" style="49" customWidth="1"/>
    <col min="7945" max="7945" width="9.28515625" style="49" bestFit="1" customWidth="1"/>
    <col min="7946" max="7946" width="6.85546875" style="49" customWidth="1"/>
    <col min="7947" max="7947" width="9.85546875" style="49" bestFit="1" customWidth="1"/>
    <col min="7948" max="7948" width="7.5703125" style="49" customWidth="1"/>
    <col min="7949" max="7949" width="10.140625" style="49" customWidth="1"/>
    <col min="7950" max="8190" width="9.140625" style="49"/>
    <col min="8191" max="8191" width="5.28515625" style="49" customWidth="1"/>
    <col min="8192" max="8192" width="5" style="49" customWidth="1"/>
    <col min="8193" max="8193" width="14.140625" style="49" customWidth="1"/>
    <col min="8194" max="8194" width="9.140625" style="49"/>
    <col min="8195" max="8195" width="12.7109375" style="49" customWidth="1"/>
    <col min="8196" max="8197" width="8" style="49" customWidth="1"/>
    <col min="8198" max="8198" width="9.7109375" style="49" customWidth="1"/>
    <col min="8199" max="8199" width="7.85546875" style="49" customWidth="1"/>
    <col min="8200" max="8200" width="10.42578125" style="49" customWidth="1"/>
    <col min="8201" max="8201" width="9.28515625" style="49" bestFit="1" customWidth="1"/>
    <col min="8202" max="8202" width="6.85546875" style="49" customWidth="1"/>
    <col min="8203" max="8203" width="9.85546875" style="49" bestFit="1" customWidth="1"/>
    <col min="8204" max="8204" width="7.5703125" style="49" customWidth="1"/>
    <col min="8205" max="8205" width="10.140625" style="49" customWidth="1"/>
    <col min="8206" max="8446" width="9.140625" style="49"/>
    <col min="8447" max="8447" width="5.28515625" style="49" customWidth="1"/>
    <col min="8448" max="8448" width="5" style="49" customWidth="1"/>
    <col min="8449" max="8449" width="14.140625" style="49" customWidth="1"/>
    <col min="8450" max="8450" width="9.140625" style="49"/>
    <col min="8451" max="8451" width="12.7109375" style="49" customWidth="1"/>
    <col min="8452" max="8453" width="8" style="49" customWidth="1"/>
    <col min="8454" max="8454" width="9.7109375" style="49" customWidth="1"/>
    <col min="8455" max="8455" width="7.85546875" style="49" customWidth="1"/>
    <col min="8456" max="8456" width="10.42578125" style="49" customWidth="1"/>
    <col min="8457" max="8457" width="9.28515625" style="49" bestFit="1" customWidth="1"/>
    <col min="8458" max="8458" width="6.85546875" style="49" customWidth="1"/>
    <col min="8459" max="8459" width="9.85546875" style="49" bestFit="1" customWidth="1"/>
    <col min="8460" max="8460" width="7.5703125" style="49" customWidth="1"/>
    <col min="8461" max="8461" width="10.140625" style="49" customWidth="1"/>
    <col min="8462" max="8702" width="9.140625" style="49"/>
    <col min="8703" max="8703" width="5.28515625" style="49" customWidth="1"/>
    <col min="8704" max="8704" width="5" style="49" customWidth="1"/>
    <col min="8705" max="8705" width="14.140625" style="49" customWidth="1"/>
    <col min="8706" max="8706" width="9.140625" style="49"/>
    <col min="8707" max="8707" width="12.7109375" style="49" customWidth="1"/>
    <col min="8708" max="8709" width="8" style="49" customWidth="1"/>
    <col min="8710" max="8710" width="9.7109375" style="49" customWidth="1"/>
    <col min="8711" max="8711" width="7.85546875" style="49" customWidth="1"/>
    <col min="8712" max="8712" width="10.42578125" style="49" customWidth="1"/>
    <col min="8713" max="8713" width="9.28515625" style="49" bestFit="1" customWidth="1"/>
    <col min="8714" max="8714" width="6.85546875" style="49" customWidth="1"/>
    <col min="8715" max="8715" width="9.85546875" style="49" bestFit="1" customWidth="1"/>
    <col min="8716" max="8716" width="7.5703125" style="49" customWidth="1"/>
    <col min="8717" max="8717" width="10.140625" style="49" customWidth="1"/>
    <col min="8718" max="8958" width="9.140625" style="49"/>
    <col min="8959" max="8959" width="5.28515625" style="49" customWidth="1"/>
    <col min="8960" max="8960" width="5" style="49" customWidth="1"/>
    <col min="8961" max="8961" width="14.140625" style="49" customWidth="1"/>
    <col min="8962" max="8962" width="9.140625" style="49"/>
    <col min="8963" max="8963" width="12.7109375" style="49" customWidth="1"/>
    <col min="8964" max="8965" width="8" style="49" customWidth="1"/>
    <col min="8966" max="8966" width="9.7109375" style="49" customWidth="1"/>
    <col min="8967" max="8967" width="7.85546875" style="49" customWidth="1"/>
    <col min="8968" max="8968" width="10.42578125" style="49" customWidth="1"/>
    <col min="8969" max="8969" width="9.28515625" style="49" bestFit="1" customWidth="1"/>
    <col min="8970" max="8970" width="6.85546875" style="49" customWidth="1"/>
    <col min="8971" max="8971" width="9.85546875" style="49" bestFit="1" customWidth="1"/>
    <col min="8972" max="8972" width="7.5703125" style="49" customWidth="1"/>
    <col min="8973" max="8973" width="10.140625" style="49" customWidth="1"/>
    <col min="8974" max="9214" width="9.140625" style="49"/>
    <col min="9215" max="9215" width="5.28515625" style="49" customWidth="1"/>
    <col min="9216" max="9216" width="5" style="49" customWidth="1"/>
    <col min="9217" max="9217" width="14.140625" style="49" customWidth="1"/>
    <col min="9218" max="9218" width="9.140625" style="49"/>
    <col min="9219" max="9219" width="12.7109375" style="49" customWidth="1"/>
    <col min="9220" max="9221" width="8" style="49" customWidth="1"/>
    <col min="9222" max="9222" width="9.7109375" style="49" customWidth="1"/>
    <col min="9223" max="9223" width="7.85546875" style="49" customWidth="1"/>
    <col min="9224" max="9224" width="10.42578125" style="49" customWidth="1"/>
    <col min="9225" max="9225" width="9.28515625" style="49" bestFit="1" customWidth="1"/>
    <col min="9226" max="9226" width="6.85546875" style="49" customWidth="1"/>
    <col min="9227" max="9227" width="9.85546875" style="49" bestFit="1" customWidth="1"/>
    <col min="9228" max="9228" width="7.5703125" style="49" customWidth="1"/>
    <col min="9229" max="9229" width="10.140625" style="49" customWidth="1"/>
    <col min="9230" max="9470" width="9.140625" style="49"/>
    <col min="9471" max="9471" width="5.28515625" style="49" customWidth="1"/>
    <col min="9472" max="9472" width="5" style="49" customWidth="1"/>
    <col min="9473" max="9473" width="14.140625" style="49" customWidth="1"/>
    <col min="9474" max="9474" width="9.140625" style="49"/>
    <col min="9475" max="9475" width="12.7109375" style="49" customWidth="1"/>
    <col min="9476" max="9477" width="8" style="49" customWidth="1"/>
    <col min="9478" max="9478" width="9.7109375" style="49" customWidth="1"/>
    <col min="9479" max="9479" width="7.85546875" style="49" customWidth="1"/>
    <col min="9480" max="9480" width="10.42578125" style="49" customWidth="1"/>
    <col min="9481" max="9481" width="9.28515625" style="49" bestFit="1" customWidth="1"/>
    <col min="9482" max="9482" width="6.85546875" style="49" customWidth="1"/>
    <col min="9483" max="9483" width="9.85546875" style="49" bestFit="1" customWidth="1"/>
    <col min="9484" max="9484" width="7.5703125" style="49" customWidth="1"/>
    <col min="9485" max="9485" width="10.140625" style="49" customWidth="1"/>
    <col min="9486" max="9726" width="9.140625" style="49"/>
    <col min="9727" max="9727" width="5.28515625" style="49" customWidth="1"/>
    <col min="9728" max="9728" width="5" style="49" customWidth="1"/>
    <col min="9729" max="9729" width="14.140625" style="49" customWidth="1"/>
    <col min="9730" max="9730" width="9.140625" style="49"/>
    <col min="9731" max="9731" width="12.7109375" style="49" customWidth="1"/>
    <col min="9732" max="9733" width="8" style="49" customWidth="1"/>
    <col min="9734" max="9734" width="9.7109375" style="49" customWidth="1"/>
    <col min="9735" max="9735" width="7.85546875" style="49" customWidth="1"/>
    <col min="9736" max="9736" width="10.42578125" style="49" customWidth="1"/>
    <col min="9737" max="9737" width="9.28515625" style="49" bestFit="1" customWidth="1"/>
    <col min="9738" max="9738" width="6.85546875" style="49" customWidth="1"/>
    <col min="9739" max="9739" width="9.85546875" style="49" bestFit="1" customWidth="1"/>
    <col min="9740" max="9740" width="7.5703125" style="49" customWidth="1"/>
    <col min="9741" max="9741" width="10.140625" style="49" customWidth="1"/>
    <col min="9742" max="9982" width="9.140625" style="49"/>
    <col min="9983" max="9983" width="5.28515625" style="49" customWidth="1"/>
    <col min="9984" max="9984" width="5" style="49" customWidth="1"/>
    <col min="9985" max="9985" width="14.140625" style="49" customWidth="1"/>
    <col min="9986" max="9986" width="9.140625" style="49"/>
    <col min="9987" max="9987" width="12.7109375" style="49" customWidth="1"/>
    <col min="9988" max="9989" width="8" style="49" customWidth="1"/>
    <col min="9990" max="9990" width="9.7109375" style="49" customWidth="1"/>
    <col min="9991" max="9991" width="7.85546875" style="49" customWidth="1"/>
    <col min="9992" max="9992" width="10.42578125" style="49" customWidth="1"/>
    <col min="9993" max="9993" width="9.28515625" style="49" bestFit="1" customWidth="1"/>
    <col min="9994" max="9994" width="6.85546875" style="49" customWidth="1"/>
    <col min="9995" max="9995" width="9.85546875" style="49" bestFit="1" customWidth="1"/>
    <col min="9996" max="9996" width="7.5703125" style="49" customWidth="1"/>
    <col min="9997" max="9997" width="10.140625" style="49" customWidth="1"/>
    <col min="9998" max="10238" width="9.140625" style="49"/>
    <col min="10239" max="10239" width="5.28515625" style="49" customWidth="1"/>
    <col min="10240" max="10240" width="5" style="49" customWidth="1"/>
    <col min="10241" max="10241" width="14.140625" style="49" customWidth="1"/>
    <col min="10242" max="10242" width="9.140625" style="49"/>
    <col min="10243" max="10243" width="12.7109375" style="49" customWidth="1"/>
    <col min="10244" max="10245" width="8" style="49" customWidth="1"/>
    <col min="10246" max="10246" width="9.7109375" style="49" customWidth="1"/>
    <col min="10247" max="10247" width="7.85546875" style="49" customWidth="1"/>
    <col min="10248" max="10248" width="10.42578125" style="49" customWidth="1"/>
    <col min="10249" max="10249" width="9.28515625" style="49" bestFit="1" customWidth="1"/>
    <col min="10250" max="10250" width="6.85546875" style="49" customWidth="1"/>
    <col min="10251" max="10251" width="9.85546875" style="49" bestFit="1" customWidth="1"/>
    <col min="10252" max="10252" width="7.5703125" style="49" customWidth="1"/>
    <col min="10253" max="10253" width="10.140625" style="49" customWidth="1"/>
    <col min="10254" max="10494" width="9.140625" style="49"/>
    <col min="10495" max="10495" width="5.28515625" style="49" customWidth="1"/>
    <col min="10496" max="10496" width="5" style="49" customWidth="1"/>
    <col min="10497" max="10497" width="14.140625" style="49" customWidth="1"/>
    <col min="10498" max="10498" width="9.140625" style="49"/>
    <col min="10499" max="10499" width="12.7109375" style="49" customWidth="1"/>
    <col min="10500" max="10501" width="8" style="49" customWidth="1"/>
    <col min="10502" max="10502" width="9.7109375" style="49" customWidth="1"/>
    <col min="10503" max="10503" width="7.85546875" style="49" customWidth="1"/>
    <col min="10504" max="10504" width="10.42578125" style="49" customWidth="1"/>
    <col min="10505" max="10505" width="9.28515625" style="49" bestFit="1" customWidth="1"/>
    <col min="10506" max="10506" width="6.85546875" style="49" customWidth="1"/>
    <col min="10507" max="10507" width="9.85546875" style="49" bestFit="1" customWidth="1"/>
    <col min="10508" max="10508" width="7.5703125" style="49" customWidth="1"/>
    <col min="10509" max="10509" width="10.140625" style="49" customWidth="1"/>
    <col min="10510" max="10750" width="9.140625" style="49"/>
    <col min="10751" max="10751" width="5.28515625" style="49" customWidth="1"/>
    <col min="10752" max="10752" width="5" style="49" customWidth="1"/>
    <col min="10753" max="10753" width="14.140625" style="49" customWidth="1"/>
    <col min="10754" max="10754" width="9.140625" style="49"/>
    <col min="10755" max="10755" width="12.7109375" style="49" customWidth="1"/>
    <col min="10756" max="10757" width="8" style="49" customWidth="1"/>
    <col min="10758" max="10758" width="9.7109375" style="49" customWidth="1"/>
    <col min="10759" max="10759" width="7.85546875" style="49" customWidth="1"/>
    <col min="10760" max="10760" width="10.42578125" style="49" customWidth="1"/>
    <col min="10761" max="10761" width="9.28515625" style="49" bestFit="1" customWidth="1"/>
    <col min="10762" max="10762" width="6.85546875" style="49" customWidth="1"/>
    <col min="10763" max="10763" width="9.85546875" style="49" bestFit="1" customWidth="1"/>
    <col min="10764" max="10764" width="7.5703125" style="49" customWidth="1"/>
    <col min="10765" max="10765" width="10.140625" style="49" customWidth="1"/>
    <col min="10766" max="11006" width="9.140625" style="49"/>
    <col min="11007" max="11007" width="5.28515625" style="49" customWidth="1"/>
    <col min="11008" max="11008" width="5" style="49" customWidth="1"/>
    <col min="11009" max="11009" width="14.140625" style="49" customWidth="1"/>
    <col min="11010" max="11010" width="9.140625" style="49"/>
    <col min="11011" max="11011" width="12.7109375" style="49" customWidth="1"/>
    <col min="11012" max="11013" width="8" style="49" customWidth="1"/>
    <col min="11014" max="11014" width="9.7109375" style="49" customWidth="1"/>
    <col min="11015" max="11015" width="7.85546875" style="49" customWidth="1"/>
    <col min="11016" max="11016" width="10.42578125" style="49" customWidth="1"/>
    <col min="11017" max="11017" width="9.28515625" style="49" bestFit="1" customWidth="1"/>
    <col min="11018" max="11018" width="6.85546875" style="49" customWidth="1"/>
    <col min="11019" max="11019" width="9.85546875" style="49" bestFit="1" customWidth="1"/>
    <col min="11020" max="11020" width="7.5703125" style="49" customWidth="1"/>
    <col min="11021" max="11021" width="10.140625" style="49" customWidth="1"/>
    <col min="11022" max="11262" width="9.140625" style="49"/>
    <col min="11263" max="11263" width="5.28515625" style="49" customWidth="1"/>
    <col min="11264" max="11264" width="5" style="49" customWidth="1"/>
    <col min="11265" max="11265" width="14.140625" style="49" customWidth="1"/>
    <col min="11266" max="11266" width="9.140625" style="49"/>
    <col min="11267" max="11267" width="12.7109375" style="49" customWidth="1"/>
    <col min="11268" max="11269" width="8" style="49" customWidth="1"/>
    <col min="11270" max="11270" width="9.7109375" style="49" customWidth="1"/>
    <col min="11271" max="11271" width="7.85546875" style="49" customWidth="1"/>
    <col min="11272" max="11272" width="10.42578125" style="49" customWidth="1"/>
    <col min="11273" max="11273" width="9.28515625" style="49" bestFit="1" customWidth="1"/>
    <col min="11274" max="11274" width="6.85546875" style="49" customWidth="1"/>
    <col min="11275" max="11275" width="9.85546875" style="49" bestFit="1" customWidth="1"/>
    <col min="11276" max="11276" width="7.5703125" style="49" customWidth="1"/>
    <col min="11277" max="11277" width="10.140625" style="49" customWidth="1"/>
    <col min="11278" max="11518" width="9.140625" style="49"/>
    <col min="11519" max="11519" width="5.28515625" style="49" customWidth="1"/>
    <col min="11520" max="11520" width="5" style="49" customWidth="1"/>
    <col min="11521" max="11521" width="14.140625" style="49" customWidth="1"/>
    <col min="11522" max="11522" width="9.140625" style="49"/>
    <col min="11523" max="11523" width="12.7109375" style="49" customWidth="1"/>
    <col min="11524" max="11525" width="8" style="49" customWidth="1"/>
    <col min="11526" max="11526" width="9.7109375" style="49" customWidth="1"/>
    <col min="11527" max="11527" width="7.85546875" style="49" customWidth="1"/>
    <col min="11528" max="11528" width="10.42578125" style="49" customWidth="1"/>
    <col min="11529" max="11529" width="9.28515625" style="49" bestFit="1" customWidth="1"/>
    <col min="11530" max="11530" width="6.85546875" style="49" customWidth="1"/>
    <col min="11531" max="11531" width="9.85546875" style="49" bestFit="1" customWidth="1"/>
    <col min="11532" max="11532" width="7.5703125" style="49" customWidth="1"/>
    <col min="11533" max="11533" width="10.140625" style="49" customWidth="1"/>
    <col min="11534" max="11774" width="9.140625" style="49"/>
    <col min="11775" max="11775" width="5.28515625" style="49" customWidth="1"/>
    <col min="11776" max="11776" width="5" style="49" customWidth="1"/>
    <col min="11777" max="11777" width="14.140625" style="49" customWidth="1"/>
    <col min="11778" max="11778" width="9.140625" style="49"/>
    <col min="11779" max="11779" width="12.7109375" style="49" customWidth="1"/>
    <col min="11780" max="11781" width="8" style="49" customWidth="1"/>
    <col min="11782" max="11782" width="9.7109375" style="49" customWidth="1"/>
    <col min="11783" max="11783" width="7.85546875" style="49" customWidth="1"/>
    <col min="11784" max="11784" width="10.42578125" style="49" customWidth="1"/>
    <col min="11785" max="11785" width="9.28515625" style="49" bestFit="1" customWidth="1"/>
    <col min="11786" max="11786" width="6.85546875" style="49" customWidth="1"/>
    <col min="11787" max="11787" width="9.85546875" style="49" bestFit="1" customWidth="1"/>
    <col min="11788" max="11788" width="7.5703125" style="49" customWidth="1"/>
    <col min="11789" max="11789" width="10.140625" style="49" customWidth="1"/>
    <col min="11790" max="12030" width="9.140625" style="49"/>
    <col min="12031" max="12031" width="5.28515625" style="49" customWidth="1"/>
    <col min="12032" max="12032" width="5" style="49" customWidth="1"/>
    <col min="12033" max="12033" width="14.140625" style="49" customWidth="1"/>
    <col min="12034" max="12034" width="9.140625" style="49"/>
    <col min="12035" max="12035" width="12.7109375" style="49" customWidth="1"/>
    <col min="12036" max="12037" width="8" style="49" customWidth="1"/>
    <col min="12038" max="12038" width="9.7109375" style="49" customWidth="1"/>
    <col min="12039" max="12039" width="7.85546875" style="49" customWidth="1"/>
    <col min="12040" max="12040" width="10.42578125" style="49" customWidth="1"/>
    <col min="12041" max="12041" width="9.28515625" style="49" bestFit="1" customWidth="1"/>
    <col min="12042" max="12042" width="6.85546875" style="49" customWidth="1"/>
    <col min="12043" max="12043" width="9.85546875" style="49" bestFit="1" customWidth="1"/>
    <col min="12044" max="12044" width="7.5703125" style="49" customWidth="1"/>
    <col min="12045" max="12045" width="10.140625" style="49" customWidth="1"/>
    <col min="12046" max="12286" width="9.140625" style="49"/>
    <col min="12287" max="12287" width="5.28515625" style="49" customWidth="1"/>
    <col min="12288" max="12288" width="5" style="49" customWidth="1"/>
    <col min="12289" max="12289" width="14.140625" style="49" customWidth="1"/>
    <col min="12290" max="12290" width="9.140625" style="49"/>
    <col min="12291" max="12291" width="12.7109375" style="49" customWidth="1"/>
    <col min="12292" max="12293" width="8" style="49" customWidth="1"/>
    <col min="12294" max="12294" width="9.7109375" style="49" customWidth="1"/>
    <col min="12295" max="12295" width="7.85546875" style="49" customWidth="1"/>
    <col min="12296" max="12296" width="10.42578125" style="49" customWidth="1"/>
    <col min="12297" max="12297" width="9.28515625" style="49" bestFit="1" customWidth="1"/>
    <col min="12298" max="12298" width="6.85546875" style="49" customWidth="1"/>
    <col min="12299" max="12299" width="9.85546875" style="49" bestFit="1" customWidth="1"/>
    <col min="12300" max="12300" width="7.5703125" style="49" customWidth="1"/>
    <col min="12301" max="12301" width="10.140625" style="49" customWidth="1"/>
    <col min="12302" max="12542" width="9.140625" style="49"/>
    <col min="12543" max="12543" width="5.28515625" style="49" customWidth="1"/>
    <col min="12544" max="12544" width="5" style="49" customWidth="1"/>
    <col min="12545" max="12545" width="14.140625" style="49" customWidth="1"/>
    <col min="12546" max="12546" width="9.140625" style="49"/>
    <col min="12547" max="12547" width="12.7109375" style="49" customWidth="1"/>
    <col min="12548" max="12549" width="8" style="49" customWidth="1"/>
    <col min="12550" max="12550" width="9.7109375" style="49" customWidth="1"/>
    <col min="12551" max="12551" width="7.85546875" style="49" customWidth="1"/>
    <col min="12552" max="12552" width="10.42578125" style="49" customWidth="1"/>
    <col min="12553" max="12553" width="9.28515625" style="49" bestFit="1" customWidth="1"/>
    <col min="12554" max="12554" width="6.85546875" style="49" customWidth="1"/>
    <col min="12555" max="12555" width="9.85546875" style="49" bestFit="1" customWidth="1"/>
    <col min="12556" max="12556" width="7.5703125" style="49" customWidth="1"/>
    <col min="12557" max="12557" width="10.140625" style="49" customWidth="1"/>
    <col min="12558" max="12798" width="9.140625" style="49"/>
    <col min="12799" max="12799" width="5.28515625" style="49" customWidth="1"/>
    <col min="12800" max="12800" width="5" style="49" customWidth="1"/>
    <col min="12801" max="12801" width="14.140625" style="49" customWidth="1"/>
    <col min="12802" max="12802" width="9.140625" style="49"/>
    <col min="12803" max="12803" width="12.7109375" style="49" customWidth="1"/>
    <col min="12804" max="12805" width="8" style="49" customWidth="1"/>
    <col min="12806" max="12806" width="9.7109375" style="49" customWidth="1"/>
    <col min="12807" max="12807" width="7.85546875" style="49" customWidth="1"/>
    <col min="12808" max="12808" width="10.42578125" style="49" customWidth="1"/>
    <col min="12809" max="12809" width="9.28515625" style="49" bestFit="1" customWidth="1"/>
    <col min="12810" max="12810" width="6.85546875" style="49" customWidth="1"/>
    <col min="12811" max="12811" width="9.85546875" style="49" bestFit="1" customWidth="1"/>
    <col min="12812" max="12812" width="7.5703125" style="49" customWidth="1"/>
    <col min="12813" max="12813" width="10.140625" style="49" customWidth="1"/>
    <col min="12814" max="13054" width="9.140625" style="49"/>
    <col min="13055" max="13055" width="5.28515625" style="49" customWidth="1"/>
    <col min="13056" max="13056" width="5" style="49" customWidth="1"/>
    <col min="13057" max="13057" width="14.140625" style="49" customWidth="1"/>
    <col min="13058" max="13058" width="9.140625" style="49"/>
    <col min="13059" max="13059" width="12.7109375" style="49" customWidth="1"/>
    <col min="13060" max="13061" width="8" style="49" customWidth="1"/>
    <col min="13062" max="13062" width="9.7109375" style="49" customWidth="1"/>
    <col min="13063" max="13063" width="7.85546875" style="49" customWidth="1"/>
    <col min="13064" max="13064" width="10.42578125" style="49" customWidth="1"/>
    <col min="13065" max="13065" width="9.28515625" style="49" bestFit="1" customWidth="1"/>
    <col min="13066" max="13066" width="6.85546875" style="49" customWidth="1"/>
    <col min="13067" max="13067" width="9.85546875" style="49" bestFit="1" customWidth="1"/>
    <col min="13068" max="13068" width="7.5703125" style="49" customWidth="1"/>
    <col min="13069" max="13069" width="10.140625" style="49" customWidth="1"/>
    <col min="13070" max="13310" width="9.140625" style="49"/>
    <col min="13311" max="13311" width="5.28515625" style="49" customWidth="1"/>
    <col min="13312" max="13312" width="5" style="49" customWidth="1"/>
    <col min="13313" max="13313" width="14.140625" style="49" customWidth="1"/>
    <col min="13314" max="13314" width="9.140625" style="49"/>
    <col min="13315" max="13315" width="12.7109375" style="49" customWidth="1"/>
    <col min="13316" max="13317" width="8" style="49" customWidth="1"/>
    <col min="13318" max="13318" width="9.7109375" style="49" customWidth="1"/>
    <col min="13319" max="13319" width="7.85546875" style="49" customWidth="1"/>
    <col min="13320" max="13320" width="10.42578125" style="49" customWidth="1"/>
    <col min="13321" max="13321" width="9.28515625" style="49" bestFit="1" customWidth="1"/>
    <col min="13322" max="13322" width="6.85546875" style="49" customWidth="1"/>
    <col min="13323" max="13323" width="9.85546875" style="49" bestFit="1" customWidth="1"/>
    <col min="13324" max="13324" width="7.5703125" style="49" customWidth="1"/>
    <col min="13325" max="13325" width="10.140625" style="49" customWidth="1"/>
    <col min="13326" max="13566" width="9.140625" style="49"/>
    <col min="13567" max="13567" width="5.28515625" style="49" customWidth="1"/>
    <col min="13568" max="13568" width="5" style="49" customWidth="1"/>
    <col min="13569" max="13569" width="14.140625" style="49" customWidth="1"/>
    <col min="13570" max="13570" width="9.140625" style="49"/>
    <col min="13571" max="13571" width="12.7109375" style="49" customWidth="1"/>
    <col min="13572" max="13573" width="8" style="49" customWidth="1"/>
    <col min="13574" max="13574" width="9.7109375" style="49" customWidth="1"/>
    <col min="13575" max="13575" width="7.85546875" style="49" customWidth="1"/>
    <col min="13576" max="13576" width="10.42578125" style="49" customWidth="1"/>
    <col min="13577" max="13577" width="9.28515625" style="49" bestFit="1" customWidth="1"/>
    <col min="13578" max="13578" width="6.85546875" style="49" customWidth="1"/>
    <col min="13579" max="13579" width="9.85546875" style="49" bestFit="1" customWidth="1"/>
    <col min="13580" max="13580" width="7.5703125" style="49" customWidth="1"/>
    <col min="13581" max="13581" width="10.140625" style="49" customWidth="1"/>
    <col min="13582" max="13822" width="9.140625" style="49"/>
    <col min="13823" max="13823" width="5.28515625" style="49" customWidth="1"/>
    <col min="13824" max="13824" width="5" style="49" customWidth="1"/>
    <col min="13825" max="13825" width="14.140625" style="49" customWidth="1"/>
    <col min="13826" max="13826" width="9.140625" style="49"/>
    <col min="13827" max="13827" width="12.7109375" style="49" customWidth="1"/>
    <col min="13828" max="13829" width="8" style="49" customWidth="1"/>
    <col min="13830" max="13830" width="9.7109375" style="49" customWidth="1"/>
    <col min="13831" max="13831" width="7.85546875" style="49" customWidth="1"/>
    <col min="13832" max="13832" width="10.42578125" style="49" customWidth="1"/>
    <col min="13833" max="13833" width="9.28515625" style="49" bestFit="1" customWidth="1"/>
    <col min="13834" max="13834" width="6.85546875" style="49" customWidth="1"/>
    <col min="13835" max="13835" width="9.85546875" style="49" bestFit="1" customWidth="1"/>
    <col min="13836" max="13836" width="7.5703125" style="49" customWidth="1"/>
    <col min="13837" max="13837" width="10.140625" style="49" customWidth="1"/>
    <col min="13838" max="14078" width="9.140625" style="49"/>
    <col min="14079" max="14079" width="5.28515625" style="49" customWidth="1"/>
    <col min="14080" max="14080" width="5" style="49" customWidth="1"/>
    <col min="14081" max="14081" width="14.140625" style="49" customWidth="1"/>
    <col min="14082" max="14082" width="9.140625" style="49"/>
    <col min="14083" max="14083" width="12.7109375" style="49" customWidth="1"/>
    <col min="14084" max="14085" width="8" style="49" customWidth="1"/>
    <col min="14086" max="14086" width="9.7109375" style="49" customWidth="1"/>
    <col min="14087" max="14087" width="7.85546875" style="49" customWidth="1"/>
    <col min="14088" max="14088" width="10.42578125" style="49" customWidth="1"/>
    <col min="14089" max="14089" width="9.28515625" style="49" bestFit="1" customWidth="1"/>
    <col min="14090" max="14090" width="6.85546875" style="49" customWidth="1"/>
    <col min="14091" max="14091" width="9.85546875" style="49" bestFit="1" customWidth="1"/>
    <col min="14092" max="14092" width="7.5703125" style="49" customWidth="1"/>
    <col min="14093" max="14093" width="10.140625" style="49" customWidth="1"/>
    <col min="14094" max="14334" width="9.140625" style="49"/>
    <col min="14335" max="14335" width="5.28515625" style="49" customWidth="1"/>
    <col min="14336" max="14336" width="5" style="49" customWidth="1"/>
    <col min="14337" max="14337" width="14.140625" style="49" customWidth="1"/>
    <col min="14338" max="14338" width="9.140625" style="49"/>
    <col min="14339" max="14339" width="12.7109375" style="49" customWidth="1"/>
    <col min="14340" max="14341" width="8" style="49" customWidth="1"/>
    <col min="14342" max="14342" width="9.7109375" style="49" customWidth="1"/>
    <col min="14343" max="14343" width="7.85546875" style="49" customWidth="1"/>
    <col min="14344" max="14344" width="10.42578125" style="49" customWidth="1"/>
    <col min="14345" max="14345" width="9.28515625" style="49" bestFit="1" customWidth="1"/>
    <col min="14346" max="14346" width="6.85546875" style="49" customWidth="1"/>
    <col min="14347" max="14347" width="9.85546875" style="49" bestFit="1" customWidth="1"/>
    <col min="14348" max="14348" width="7.5703125" style="49" customWidth="1"/>
    <col min="14349" max="14349" width="10.140625" style="49" customWidth="1"/>
    <col min="14350" max="14590" width="9.140625" style="49"/>
    <col min="14591" max="14591" width="5.28515625" style="49" customWidth="1"/>
    <col min="14592" max="14592" width="5" style="49" customWidth="1"/>
    <col min="14593" max="14593" width="14.140625" style="49" customWidth="1"/>
    <col min="14594" max="14594" width="9.140625" style="49"/>
    <col min="14595" max="14595" width="12.7109375" style="49" customWidth="1"/>
    <col min="14596" max="14597" width="8" style="49" customWidth="1"/>
    <col min="14598" max="14598" width="9.7109375" style="49" customWidth="1"/>
    <col min="14599" max="14599" width="7.85546875" style="49" customWidth="1"/>
    <col min="14600" max="14600" width="10.42578125" style="49" customWidth="1"/>
    <col min="14601" max="14601" width="9.28515625" style="49" bestFit="1" customWidth="1"/>
    <col min="14602" max="14602" width="6.85546875" style="49" customWidth="1"/>
    <col min="14603" max="14603" width="9.85546875" style="49" bestFit="1" customWidth="1"/>
    <col min="14604" max="14604" width="7.5703125" style="49" customWidth="1"/>
    <col min="14605" max="14605" width="10.140625" style="49" customWidth="1"/>
    <col min="14606" max="14846" width="9.140625" style="49"/>
    <col min="14847" max="14847" width="5.28515625" style="49" customWidth="1"/>
    <col min="14848" max="14848" width="5" style="49" customWidth="1"/>
    <col min="14849" max="14849" width="14.140625" style="49" customWidth="1"/>
    <col min="14850" max="14850" width="9.140625" style="49"/>
    <col min="14851" max="14851" width="12.7109375" style="49" customWidth="1"/>
    <col min="14852" max="14853" width="8" style="49" customWidth="1"/>
    <col min="14854" max="14854" width="9.7109375" style="49" customWidth="1"/>
    <col min="14855" max="14855" width="7.85546875" style="49" customWidth="1"/>
    <col min="14856" max="14856" width="10.42578125" style="49" customWidth="1"/>
    <col min="14857" max="14857" width="9.28515625" style="49" bestFit="1" customWidth="1"/>
    <col min="14858" max="14858" width="6.85546875" style="49" customWidth="1"/>
    <col min="14859" max="14859" width="9.85546875" style="49" bestFit="1" customWidth="1"/>
    <col min="14860" max="14860" width="7.5703125" style="49" customWidth="1"/>
    <col min="14861" max="14861" width="10.140625" style="49" customWidth="1"/>
    <col min="14862" max="15102" width="9.140625" style="49"/>
    <col min="15103" max="15103" width="5.28515625" style="49" customWidth="1"/>
    <col min="15104" max="15104" width="5" style="49" customWidth="1"/>
    <col min="15105" max="15105" width="14.140625" style="49" customWidth="1"/>
    <col min="15106" max="15106" width="9.140625" style="49"/>
    <col min="15107" max="15107" width="12.7109375" style="49" customWidth="1"/>
    <col min="15108" max="15109" width="8" style="49" customWidth="1"/>
    <col min="15110" max="15110" width="9.7109375" style="49" customWidth="1"/>
    <col min="15111" max="15111" width="7.85546875" style="49" customWidth="1"/>
    <col min="15112" max="15112" width="10.42578125" style="49" customWidth="1"/>
    <col min="15113" max="15113" width="9.28515625" style="49" bestFit="1" customWidth="1"/>
    <col min="15114" max="15114" width="6.85546875" style="49" customWidth="1"/>
    <col min="15115" max="15115" width="9.85546875" style="49" bestFit="1" customWidth="1"/>
    <col min="15116" max="15116" width="7.5703125" style="49" customWidth="1"/>
    <col min="15117" max="15117" width="10.140625" style="49" customWidth="1"/>
    <col min="15118" max="15358" width="9.140625" style="49"/>
    <col min="15359" max="15359" width="5.28515625" style="49" customWidth="1"/>
    <col min="15360" max="15360" width="5" style="49" customWidth="1"/>
    <col min="15361" max="15361" width="14.140625" style="49" customWidth="1"/>
    <col min="15362" max="15362" width="9.140625" style="49"/>
    <col min="15363" max="15363" width="12.7109375" style="49" customWidth="1"/>
    <col min="15364" max="15365" width="8" style="49" customWidth="1"/>
    <col min="15366" max="15366" width="9.7109375" style="49" customWidth="1"/>
    <col min="15367" max="15367" width="7.85546875" style="49" customWidth="1"/>
    <col min="15368" max="15368" width="10.42578125" style="49" customWidth="1"/>
    <col min="15369" max="15369" width="9.28515625" style="49" bestFit="1" customWidth="1"/>
    <col min="15370" max="15370" width="6.85546875" style="49" customWidth="1"/>
    <col min="15371" max="15371" width="9.85546875" style="49" bestFit="1" customWidth="1"/>
    <col min="15372" max="15372" width="7.5703125" style="49" customWidth="1"/>
    <col min="15373" max="15373" width="10.140625" style="49" customWidth="1"/>
    <col min="15374" max="15614" width="9.140625" style="49"/>
    <col min="15615" max="15615" width="5.28515625" style="49" customWidth="1"/>
    <col min="15616" max="15616" width="5" style="49" customWidth="1"/>
    <col min="15617" max="15617" width="14.140625" style="49" customWidth="1"/>
    <col min="15618" max="15618" width="9.140625" style="49"/>
    <col min="15619" max="15619" width="12.7109375" style="49" customWidth="1"/>
    <col min="15620" max="15621" width="8" style="49" customWidth="1"/>
    <col min="15622" max="15622" width="9.7109375" style="49" customWidth="1"/>
    <col min="15623" max="15623" width="7.85546875" style="49" customWidth="1"/>
    <col min="15624" max="15624" width="10.42578125" style="49" customWidth="1"/>
    <col min="15625" max="15625" width="9.28515625" style="49" bestFit="1" customWidth="1"/>
    <col min="15626" max="15626" width="6.85546875" style="49" customWidth="1"/>
    <col min="15627" max="15627" width="9.85546875" style="49" bestFit="1" customWidth="1"/>
    <col min="15628" max="15628" width="7.5703125" style="49" customWidth="1"/>
    <col min="15629" max="15629" width="10.140625" style="49" customWidth="1"/>
    <col min="15630" max="15870" width="9.140625" style="49"/>
    <col min="15871" max="15871" width="5.28515625" style="49" customWidth="1"/>
    <col min="15872" max="15872" width="5" style="49" customWidth="1"/>
    <col min="15873" max="15873" width="14.140625" style="49" customWidth="1"/>
    <col min="15874" max="15874" width="9.140625" style="49"/>
    <col min="15875" max="15875" width="12.7109375" style="49" customWidth="1"/>
    <col min="15876" max="15877" width="8" style="49" customWidth="1"/>
    <col min="15878" max="15878" width="9.7109375" style="49" customWidth="1"/>
    <col min="15879" max="15879" width="7.85546875" style="49" customWidth="1"/>
    <col min="15880" max="15880" width="10.42578125" style="49" customWidth="1"/>
    <col min="15881" max="15881" width="9.28515625" style="49" bestFit="1" customWidth="1"/>
    <col min="15882" max="15882" width="6.85546875" style="49" customWidth="1"/>
    <col min="15883" max="15883" width="9.85546875" style="49" bestFit="1" customWidth="1"/>
    <col min="15884" max="15884" width="7.5703125" style="49" customWidth="1"/>
    <col min="15885" max="15885" width="10.140625" style="49" customWidth="1"/>
    <col min="15886" max="16126" width="9.140625" style="49"/>
    <col min="16127" max="16127" width="5.28515625" style="49" customWidth="1"/>
    <col min="16128" max="16128" width="5" style="49" customWidth="1"/>
    <col min="16129" max="16129" width="14.140625" style="49" customWidth="1"/>
    <col min="16130" max="16130" width="9.140625" style="49"/>
    <col min="16131" max="16131" width="12.7109375" style="49" customWidth="1"/>
    <col min="16132" max="16133" width="8" style="49" customWidth="1"/>
    <col min="16134" max="16134" width="9.7109375" style="49" customWidth="1"/>
    <col min="16135" max="16135" width="7.85546875" style="49" customWidth="1"/>
    <col min="16136" max="16136" width="10.42578125" style="49" customWidth="1"/>
    <col min="16137" max="16137" width="9.28515625" style="49" bestFit="1" customWidth="1"/>
    <col min="16138" max="16138" width="6.85546875" style="49" customWidth="1"/>
    <col min="16139" max="16139" width="9.85546875" style="49" bestFit="1" customWidth="1"/>
    <col min="16140" max="16140" width="7.5703125" style="49" customWidth="1"/>
    <col min="16141" max="16141" width="10.140625" style="49" customWidth="1"/>
    <col min="16142" max="16384" width="9.140625" style="49"/>
  </cols>
  <sheetData>
    <row r="1" spans="1:16" ht="15" customHeight="1">
      <c r="M1" s="163"/>
      <c r="N1" s="163"/>
    </row>
    <row r="2" spans="1:16" ht="18">
      <c r="A2" s="164" t="s">
        <v>55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6" ht="18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6" ht="9.75" customHeight="1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s="51" customFormat="1" ht="27" customHeight="1">
      <c r="A5" s="165" t="s">
        <v>1</v>
      </c>
      <c r="B5" s="165" t="s">
        <v>2</v>
      </c>
      <c r="C5" s="162" t="s">
        <v>3</v>
      </c>
      <c r="D5" s="162"/>
      <c r="E5" s="162"/>
      <c r="F5" s="162" t="s">
        <v>4</v>
      </c>
      <c r="G5" s="162"/>
      <c r="H5" s="162" t="s">
        <v>5</v>
      </c>
      <c r="I5" s="162"/>
      <c r="J5" s="162"/>
      <c r="K5" s="162" t="s">
        <v>6</v>
      </c>
      <c r="L5" s="162"/>
      <c r="M5" s="162" t="s">
        <v>52</v>
      </c>
      <c r="N5" s="162"/>
    </row>
    <row r="6" spans="1:16" s="51" customFormat="1" ht="51" customHeight="1">
      <c r="A6" s="166"/>
      <c r="B6" s="166"/>
      <c r="C6" s="162" t="s">
        <v>8</v>
      </c>
      <c r="D6" s="162" t="s">
        <v>9</v>
      </c>
      <c r="E6" s="162"/>
      <c r="F6" s="162" t="s">
        <v>10</v>
      </c>
      <c r="G6" s="162" t="s">
        <v>11</v>
      </c>
      <c r="H6" s="162" t="s">
        <v>12</v>
      </c>
      <c r="I6" s="162" t="s">
        <v>13</v>
      </c>
      <c r="J6" s="162"/>
      <c r="K6" s="162" t="s">
        <v>10</v>
      </c>
      <c r="L6" s="162" t="s">
        <v>11</v>
      </c>
      <c r="M6" s="162" t="s">
        <v>10</v>
      </c>
      <c r="N6" s="162" t="s">
        <v>11</v>
      </c>
    </row>
    <row r="7" spans="1:16" s="51" customFormat="1" ht="27" customHeight="1">
      <c r="A7" s="167"/>
      <c r="B7" s="167"/>
      <c r="C7" s="162"/>
      <c r="D7" s="52" t="s">
        <v>10</v>
      </c>
      <c r="E7" s="52" t="s">
        <v>11</v>
      </c>
      <c r="F7" s="162"/>
      <c r="G7" s="162"/>
      <c r="H7" s="162"/>
      <c r="I7" s="52" t="s">
        <v>10</v>
      </c>
      <c r="J7" s="52" t="s">
        <v>11</v>
      </c>
      <c r="K7" s="162"/>
      <c r="L7" s="162"/>
      <c r="M7" s="162"/>
      <c r="N7" s="162"/>
    </row>
    <row r="8" spans="1:16" ht="24.95" customHeight="1">
      <c r="A8" s="161" t="s">
        <v>14</v>
      </c>
      <c r="B8" s="161"/>
      <c r="C8" s="59">
        <v>4957.62</v>
      </c>
      <c r="D8" s="59">
        <v>1.1399999999999999</v>
      </c>
      <c r="E8" s="60">
        <v>0.25411594676477828</v>
      </c>
      <c r="F8" s="59">
        <v>5676.05</v>
      </c>
      <c r="G8" s="59">
        <v>1259.8103000000001</v>
      </c>
      <c r="H8" s="59">
        <v>1657.51</v>
      </c>
      <c r="I8" s="59">
        <v>4.16</v>
      </c>
      <c r="J8" s="59">
        <v>0.55884923771198969</v>
      </c>
      <c r="K8" s="59">
        <v>6892.19</v>
      </c>
      <c r="L8" s="59">
        <v>926.29820000000007</v>
      </c>
      <c r="M8" s="59">
        <v>-1216.1400000000001</v>
      </c>
      <c r="N8" s="59">
        <v>333.51210000000003</v>
      </c>
    </row>
    <row r="9" spans="1:16" ht="24.95" customHeight="1">
      <c r="A9" s="46">
        <v>1</v>
      </c>
      <c r="B9" s="47" t="s">
        <v>16</v>
      </c>
      <c r="C9" s="58">
        <v>370.9</v>
      </c>
      <c r="D9" s="58">
        <v>1.1399999999999999</v>
      </c>
      <c r="E9" s="58">
        <v>0.28999999999999998</v>
      </c>
      <c r="F9" s="58">
        <v>422.83</v>
      </c>
      <c r="G9" s="58">
        <v>107.56099999999999</v>
      </c>
      <c r="H9" s="58">
        <v>105.29</v>
      </c>
      <c r="I9" s="58">
        <v>5.27</v>
      </c>
      <c r="J9" s="58">
        <v>0.78</v>
      </c>
      <c r="K9" s="58">
        <v>554.88</v>
      </c>
      <c r="L9" s="58">
        <v>82.126200000000011</v>
      </c>
      <c r="M9" s="58">
        <v>-132.05000000000001</v>
      </c>
      <c r="N9" s="61">
        <v>25.434799999999981</v>
      </c>
      <c r="O9" s="53"/>
    </row>
    <row r="10" spans="1:16" ht="24.95" customHeight="1">
      <c r="A10" s="46">
        <v>2</v>
      </c>
      <c r="B10" s="47" t="s">
        <v>18</v>
      </c>
      <c r="C10" s="58">
        <v>532.34</v>
      </c>
      <c r="D10" s="58">
        <v>1.5</v>
      </c>
      <c r="E10" s="58">
        <v>0.28999999999999998</v>
      </c>
      <c r="F10" s="58">
        <v>798.51</v>
      </c>
      <c r="G10" s="58">
        <v>154.37860000000001</v>
      </c>
      <c r="H10" s="58">
        <v>181.52</v>
      </c>
      <c r="I10" s="58">
        <v>4.6100000000000003</v>
      </c>
      <c r="J10" s="58">
        <v>0.62</v>
      </c>
      <c r="K10" s="58">
        <v>836.82</v>
      </c>
      <c r="L10" s="58">
        <v>112.5424</v>
      </c>
      <c r="M10" s="58">
        <v>-38.31</v>
      </c>
      <c r="N10" s="61">
        <v>41.836200000000005</v>
      </c>
      <c r="O10" s="53"/>
      <c r="P10" s="53"/>
    </row>
    <row r="11" spans="1:16" ht="24.95" customHeight="1">
      <c r="A11" s="46">
        <v>3</v>
      </c>
      <c r="B11" s="47" t="s">
        <v>20</v>
      </c>
      <c r="C11" s="58">
        <v>771.28</v>
      </c>
      <c r="D11" s="58">
        <v>1.7</v>
      </c>
      <c r="E11" s="58">
        <v>0.37</v>
      </c>
      <c r="F11" s="58">
        <v>1311.18</v>
      </c>
      <c r="G11" s="58">
        <v>285.37360000000001</v>
      </c>
      <c r="H11" s="58">
        <v>230.6</v>
      </c>
      <c r="I11" s="58">
        <v>4.3499999999999996</v>
      </c>
      <c r="J11" s="58">
        <v>0.52</v>
      </c>
      <c r="K11" s="58">
        <v>1003.13</v>
      </c>
      <c r="L11" s="58">
        <v>119.91200000000001</v>
      </c>
      <c r="M11" s="58">
        <v>308.05</v>
      </c>
      <c r="N11" s="61">
        <v>165.4616</v>
      </c>
      <c r="O11" s="53"/>
      <c r="P11" s="53"/>
    </row>
    <row r="12" spans="1:16" ht="24.95" customHeight="1">
      <c r="A12" s="46">
        <v>4</v>
      </c>
      <c r="B12" s="47" t="s">
        <v>15</v>
      </c>
      <c r="C12" s="58">
        <v>130.86000000000001</v>
      </c>
      <c r="D12" s="58">
        <v>0.35</v>
      </c>
      <c r="E12" s="58">
        <v>0.04</v>
      </c>
      <c r="F12" s="58">
        <v>45.8</v>
      </c>
      <c r="G12" s="58">
        <v>5.2344000000000008</v>
      </c>
      <c r="H12" s="58">
        <v>3.22</v>
      </c>
      <c r="I12" s="58">
        <v>0.59</v>
      </c>
      <c r="J12" s="58">
        <v>0.06</v>
      </c>
      <c r="K12" s="58">
        <v>1.9</v>
      </c>
      <c r="L12" s="58">
        <v>0.19320000000000001</v>
      </c>
      <c r="M12" s="58">
        <v>43.9</v>
      </c>
      <c r="N12" s="61">
        <v>5.0412000000000008</v>
      </c>
      <c r="O12" s="53"/>
    </row>
    <row r="13" spans="1:16" ht="24.95" customHeight="1">
      <c r="A13" s="46">
        <v>5</v>
      </c>
      <c r="B13" s="47" t="s">
        <v>17</v>
      </c>
      <c r="C13" s="58">
        <v>331.48</v>
      </c>
      <c r="D13" s="58">
        <v>1.1299999999999999</v>
      </c>
      <c r="E13" s="58">
        <v>0.22</v>
      </c>
      <c r="F13" s="58">
        <v>374.57</v>
      </c>
      <c r="G13" s="58">
        <v>72.925600000000003</v>
      </c>
      <c r="H13" s="58">
        <v>53.88</v>
      </c>
      <c r="I13" s="58">
        <v>4.6100000000000003</v>
      </c>
      <c r="J13" s="58">
        <v>0.46</v>
      </c>
      <c r="K13" s="58">
        <v>248.4</v>
      </c>
      <c r="L13" s="58">
        <v>24.784800000000001</v>
      </c>
      <c r="M13" s="58">
        <v>126.18</v>
      </c>
      <c r="N13" s="61">
        <v>48.140799999999999</v>
      </c>
      <c r="O13" s="53"/>
    </row>
    <row r="14" spans="1:16" ht="24.95" customHeight="1">
      <c r="A14" s="46">
        <v>6</v>
      </c>
      <c r="B14" s="47" t="s">
        <v>19</v>
      </c>
      <c r="C14" s="58">
        <v>649.79999999999995</v>
      </c>
      <c r="D14" s="58">
        <v>1.17</v>
      </c>
      <c r="E14" s="58">
        <v>0.28999999999999998</v>
      </c>
      <c r="F14" s="58">
        <v>760.27</v>
      </c>
      <c r="G14" s="58">
        <v>188.44199999999998</v>
      </c>
      <c r="H14" s="58">
        <v>325.48</v>
      </c>
      <c r="I14" s="58">
        <v>4.0599999999999996</v>
      </c>
      <c r="J14" s="58">
        <v>0.54</v>
      </c>
      <c r="K14" s="58">
        <v>1321.46</v>
      </c>
      <c r="L14" s="58">
        <v>175.75920000000002</v>
      </c>
      <c r="M14" s="58">
        <v>-561.19000000000005</v>
      </c>
      <c r="N14" s="61">
        <v>12.682799999999958</v>
      </c>
      <c r="O14" s="53"/>
    </row>
    <row r="15" spans="1:16" ht="24.95" customHeight="1">
      <c r="A15" s="46">
        <v>7</v>
      </c>
      <c r="B15" s="47" t="s">
        <v>21</v>
      </c>
      <c r="C15" s="58">
        <v>318.95999999999998</v>
      </c>
      <c r="D15" s="58">
        <v>1.41</v>
      </c>
      <c r="E15" s="58">
        <v>0.34</v>
      </c>
      <c r="F15" s="58">
        <v>449.73</v>
      </c>
      <c r="G15" s="58">
        <v>108.4464</v>
      </c>
      <c r="H15" s="58">
        <v>188.39</v>
      </c>
      <c r="I15" s="58">
        <v>4.43</v>
      </c>
      <c r="J15" s="58">
        <v>0.63</v>
      </c>
      <c r="K15" s="58">
        <v>834.58</v>
      </c>
      <c r="L15" s="58">
        <v>118.6857</v>
      </c>
      <c r="M15" s="58">
        <v>-384.85</v>
      </c>
      <c r="N15" s="61">
        <v>-10.2393</v>
      </c>
      <c r="O15" s="53"/>
    </row>
    <row r="16" spans="1:16" ht="24.95" customHeight="1">
      <c r="A16" s="46">
        <v>8</v>
      </c>
      <c r="B16" s="47" t="s">
        <v>22</v>
      </c>
      <c r="C16" s="58">
        <v>605.44000000000005</v>
      </c>
      <c r="D16" s="58">
        <v>0.89</v>
      </c>
      <c r="E16" s="58">
        <v>0.21</v>
      </c>
      <c r="F16" s="58">
        <v>538.84</v>
      </c>
      <c r="G16" s="58">
        <v>127.14240000000001</v>
      </c>
      <c r="H16" s="58">
        <v>238.24</v>
      </c>
      <c r="I16" s="58">
        <v>4.37</v>
      </c>
      <c r="J16" s="58">
        <v>0.68</v>
      </c>
      <c r="K16" s="58">
        <v>1041.1199999999999</v>
      </c>
      <c r="L16" s="58">
        <v>162.00320000000002</v>
      </c>
      <c r="M16" s="58">
        <v>-502.28</v>
      </c>
      <c r="N16" s="61">
        <v>-34.860800000000012</v>
      </c>
    </row>
    <row r="17" spans="1:14" ht="24.95" customHeight="1">
      <c r="A17" s="46">
        <v>9</v>
      </c>
      <c r="B17" s="47" t="s">
        <v>23</v>
      </c>
      <c r="C17" s="58">
        <v>598.98</v>
      </c>
      <c r="D17" s="58">
        <v>1.1100000000000001</v>
      </c>
      <c r="E17" s="58">
        <v>0.28000000000000003</v>
      </c>
      <c r="F17" s="58">
        <v>664.87</v>
      </c>
      <c r="G17" s="58">
        <v>167.71440000000001</v>
      </c>
      <c r="H17" s="58">
        <v>215.31</v>
      </c>
      <c r="I17" s="58">
        <v>3.52</v>
      </c>
      <c r="J17" s="58">
        <v>0.42</v>
      </c>
      <c r="K17" s="58">
        <v>757.9</v>
      </c>
      <c r="L17" s="58">
        <v>90.430199999999999</v>
      </c>
      <c r="M17" s="58">
        <v>-93.03</v>
      </c>
      <c r="N17" s="61">
        <v>77.284200000000013</v>
      </c>
    </row>
    <row r="18" spans="1:14" ht="24.95" customHeight="1">
      <c r="A18" s="46">
        <v>10</v>
      </c>
      <c r="B18" s="47" t="s">
        <v>24</v>
      </c>
      <c r="C18" s="58">
        <v>273.81</v>
      </c>
      <c r="D18" s="58">
        <v>0.52</v>
      </c>
      <c r="E18" s="58">
        <v>7.0000000000000007E-2</v>
      </c>
      <c r="F18" s="58">
        <v>142.38</v>
      </c>
      <c r="G18" s="58">
        <v>19.166700000000002</v>
      </c>
      <c r="H18" s="58">
        <v>57.56</v>
      </c>
      <c r="I18" s="58">
        <v>2.2000000000000002</v>
      </c>
      <c r="J18" s="58">
        <v>0.25</v>
      </c>
      <c r="K18" s="58">
        <v>126.64</v>
      </c>
      <c r="L18" s="58">
        <v>14.39</v>
      </c>
      <c r="M18" s="58">
        <v>15.74</v>
      </c>
      <c r="N18" s="61">
        <v>4.7767000000000017</v>
      </c>
    </row>
    <row r="19" spans="1:14" ht="24.95" customHeight="1">
      <c r="A19" s="46">
        <v>11</v>
      </c>
      <c r="B19" s="47" t="s">
        <v>25</v>
      </c>
      <c r="C19" s="58">
        <v>161.91</v>
      </c>
      <c r="D19" s="58">
        <v>0.43</v>
      </c>
      <c r="E19" s="58">
        <v>0.04</v>
      </c>
      <c r="F19" s="58">
        <v>69.62</v>
      </c>
      <c r="G19" s="58">
        <v>6.4763999999999999</v>
      </c>
      <c r="H19" s="58">
        <v>4.46</v>
      </c>
      <c r="I19" s="58">
        <v>0.59</v>
      </c>
      <c r="J19" s="58">
        <v>7.0000000000000007E-2</v>
      </c>
      <c r="K19" s="58">
        <v>2.63</v>
      </c>
      <c r="L19" s="58">
        <v>0.31220000000000003</v>
      </c>
      <c r="M19" s="58">
        <v>66.989999999999995</v>
      </c>
      <c r="N19" s="61">
        <v>6.1642000000000001</v>
      </c>
    </row>
    <row r="20" spans="1:14" ht="24.95" customHeight="1">
      <c r="A20" s="46">
        <v>12</v>
      </c>
      <c r="B20" s="47" t="s">
        <v>26</v>
      </c>
      <c r="C20" s="58">
        <v>211.86</v>
      </c>
      <c r="D20" s="58">
        <v>0.46</v>
      </c>
      <c r="E20" s="58">
        <v>0.08</v>
      </c>
      <c r="F20" s="58">
        <v>97.46</v>
      </c>
      <c r="G20" s="58">
        <v>16.948800000000002</v>
      </c>
      <c r="H20" s="58">
        <v>53.53</v>
      </c>
      <c r="I20" s="58">
        <v>3.04</v>
      </c>
      <c r="J20" s="58">
        <v>0.47</v>
      </c>
      <c r="K20" s="58">
        <v>162.72999999999999</v>
      </c>
      <c r="L20" s="58">
        <v>25.159099999999999</v>
      </c>
      <c r="M20" s="58">
        <v>-65.28</v>
      </c>
      <c r="N20" s="61">
        <v>-8.2102999999999966</v>
      </c>
    </row>
    <row r="28" spans="1:14" ht="15">
      <c r="E28" s="54"/>
      <c r="F28" s="54"/>
      <c r="G28" s="54"/>
      <c r="H28" s="54"/>
      <c r="I28" s="54"/>
      <c r="J28" s="54"/>
      <c r="K28" s="54"/>
      <c r="L28" s="54"/>
      <c r="M28" s="54"/>
    </row>
    <row r="29" spans="1:14">
      <c r="N29" s="53"/>
    </row>
  </sheetData>
  <mergeCells count="21">
    <mergeCell ref="M1:N1"/>
    <mergeCell ref="A2:N2"/>
    <mergeCell ref="A3:N3"/>
    <mergeCell ref="A5:A7"/>
    <mergeCell ref="B5:B7"/>
    <mergeCell ref="C5:E5"/>
    <mergeCell ref="F5:G5"/>
    <mergeCell ref="H5:J5"/>
    <mergeCell ref="A8:B8"/>
    <mergeCell ref="M6:M7"/>
    <mergeCell ref="N6:N7"/>
    <mergeCell ref="K5:L5"/>
    <mergeCell ref="M5:N5"/>
    <mergeCell ref="C6:C7"/>
    <mergeCell ref="D6:E6"/>
    <mergeCell ref="F6:F7"/>
    <mergeCell ref="G6:G7"/>
    <mergeCell ref="H6:H7"/>
    <mergeCell ref="I6:J6"/>
    <mergeCell ref="K6:K7"/>
    <mergeCell ref="L6:L7"/>
  </mergeCells>
  <printOptions horizontalCentered="1"/>
  <pageMargins left="0.19685039370078741" right="0.19685039370078741" top="0.78740157480314965" bottom="0.19685039370078741" header="0.51181102362204722" footer="0.19685039370078741"/>
  <pageSetup paperSize="9" orientation="landscape" horizont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5ABC-7A8C-48DF-8FD3-2B481044990D}">
  <sheetPr>
    <tabColor rgb="FF00B0F0"/>
  </sheetPr>
  <dimension ref="A1:N25"/>
  <sheetViews>
    <sheetView showZeros="0" zoomScale="80" zoomScaleNormal="80" zoomScaleSheetLayoutView="100" workbookViewId="0">
      <selection activeCell="R8" sqref="R8"/>
    </sheetView>
  </sheetViews>
  <sheetFormatPr defaultRowHeight="14.25"/>
  <cols>
    <col min="1" max="1" width="6.5703125" style="5" customWidth="1"/>
    <col min="2" max="2" width="15.85546875" style="5" customWidth="1"/>
    <col min="3" max="3" width="16.7109375" style="5" customWidth="1"/>
    <col min="4" max="4" width="10.85546875" style="18" customWidth="1"/>
    <col min="5" max="5" width="9.5703125" style="5" customWidth="1"/>
    <col min="6" max="6" width="10.7109375" style="5" customWidth="1"/>
    <col min="7" max="7" width="10.42578125" style="5" customWidth="1"/>
    <col min="8" max="8" width="14.7109375" style="5" customWidth="1"/>
    <col min="9" max="9" width="10.28515625" style="5" customWidth="1"/>
    <col min="10" max="10" width="9.7109375" style="5" customWidth="1"/>
    <col min="11" max="14" width="11.85546875" style="5" customWidth="1"/>
    <col min="15" max="255" width="9.140625" style="5"/>
    <col min="256" max="256" width="4" style="5" customWidth="1"/>
    <col min="257" max="257" width="15.85546875" style="5" customWidth="1"/>
    <col min="258" max="258" width="11.7109375" style="5" customWidth="1"/>
    <col min="259" max="259" width="15.42578125" style="5" customWidth="1"/>
    <col min="260" max="260" width="10.85546875" style="5" customWidth="1"/>
    <col min="261" max="261" width="9.5703125" style="5" customWidth="1"/>
    <col min="262" max="262" width="10.7109375" style="5" customWidth="1"/>
    <col min="263" max="263" width="10.42578125" style="5" customWidth="1"/>
    <col min="264" max="264" width="13.28515625" style="5" customWidth="1"/>
    <col min="265" max="265" width="10.28515625" style="5" customWidth="1"/>
    <col min="266" max="266" width="9.7109375" style="5" customWidth="1"/>
    <col min="267" max="268" width="10.7109375" style="5" customWidth="1"/>
    <col min="269" max="269" width="11.42578125" style="5" customWidth="1"/>
    <col min="270" max="270" width="10.5703125" style="5" customWidth="1"/>
    <col min="271" max="511" width="9.140625" style="5"/>
    <col min="512" max="512" width="4" style="5" customWidth="1"/>
    <col min="513" max="513" width="15.85546875" style="5" customWidth="1"/>
    <col min="514" max="514" width="11.7109375" style="5" customWidth="1"/>
    <col min="515" max="515" width="15.42578125" style="5" customWidth="1"/>
    <col min="516" max="516" width="10.85546875" style="5" customWidth="1"/>
    <col min="517" max="517" width="9.5703125" style="5" customWidth="1"/>
    <col min="518" max="518" width="10.7109375" style="5" customWidth="1"/>
    <col min="519" max="519" width="10.42578125" style="5" customWidth="1"/>
    <col min="520" max="520" width="13.28515625" style="5" customWidth="1"/>
    <col min="521" max="521" width="10.28515625" style="5" customWidth="1"/>
    <col min="522" max="522" width="9.7109375" style="5" customWidth="1"/>
    <col min="523" max="524" width="10.7109375" style="5" customWidth="1"/>
    <col min="525" max="525" width="11.42578125" style="5" customWidth="1"/>
    <col min="526" max="526" width="10.5703125" style="5" customWidth="1"/>
    <col min="527" max="767" width="9.140625" style="5"/>
    <col min="768" max="768" width="4" style="5" customWidth="1"/>
    <col min="769" max="769" width="15.85546875" style="5" customWidth="1"/>
    <col min="770" max="770" width="11.7109375" style="5" customWidth="1"/>
    <col min="771" max="771" width="15.42578125" style="5" customWidth="1"/>
    <col min="772" max="772" width="10.85546875" style="5" customWidth="1"/>
    <col min="773" max="773" width="9.5703125" style="5" customWidth="1"/>
    <col min="774" max="774" width="10.7109375" style="5" customWidth="1"/>
    <col min="775" max="775" width="10.42578125" style="5" customWidth="1"/>
    <col min="776" max="776" width="13.28515625" style="5" customWidth="1"/>
    <col min="777" max="777" width="10.28515625" style="5" customWidth="1"/>
    <col min="778" max="778" width="9.7109375" style="5" customWidth="1"/>
    <col min="779" max="780" width="10.7109375" style="5" customWidth="1"/>
    <col min="781" max="781" width="11.42578125" style="5" customWidth="1"/>
    <col min="782" max="782" width="10.5703125" style="5" customWidth="1"/>
    <col min="783" max="1023" width="9.140625" style="5"/>
    <col min="1024" max="1024" width="4" style="5" customWidth="1"/>
    <col min="1025" max="1025" width="15.85546875" style="5" customWidth="1"/>
    <col min="1026" max="1026" width="11.7109375" style="5" customWidth="1"/>
    <col min="1027" max="1027" width="15.42578125" style="5" customWidth="1"/>
    <col min="1028" max="1028" width="10.85546875" style="5" customWidth="1"/>
    <col min="1029" max="1029" width="9.5703125" style="5" customWidth="1"/>
    <col min="1030" max="1030" width="10.7109375" style="5" customWidth="1"/>
    <col min="1031" max="1031" width="10.42578125" style="5" customWidth="1"/>
    <col min="1032" max="1032" width="13.28515625" style="5" customWidth="1"/>
    <col min="1033" max="1033" width="10.28515625" style="5" customWidth="1"/>
    <col min="1034" max="1034" width="9.7109375" style="5" customWidth="1"/>
    <col min="1035" max="1036" width="10.7109375" style="5" customWidth="1"/>
    <col min="1037" max="1037" width="11.42578125" style="5" customWidth="1"/>
    <col min="1038" max="1038" width="10.5703125" style="5" customWidth="1"/>
    <col min="1039" max="1279" width="9.140625" style="5"/>
    <col min="1280" max="1280" width="4" style="5" customWidth="1"/>
    <col min="1281" max="1281" width="15.85546875" style="5" customWidth="1"/>
    <col min="1282" max="1282" width="11.7109375" style="5" customWidth="1"/>
    <col min="1283" max="1283" width="15.42578125" style="5" customWidth="1"/>
    <col min="1284" max="1284" width="10.85546875" style="5" customWidth="1"/>
    <col min="1285" max="1285" width="9.5703125" style="5" customWidth="1"/>
    <col min="1286" max="1286" width="10.7109375" style="5" customWidth="1"/>
    <col min="1287" max="1287" width="10.42578125" style="5" customWidth="1"/>
    <col min="1288" max="1288" width="13.28515625" style="5" customWidth="1"/>
    <col min="1289" max="1289" width="10.28515625" style="5" customWidth="1"/>
    <col min="1290" max="1290" width="9.7109375" style="5" customWidth="1"/>
    <col min="1291" max="1292" width="10.7109375" style="5" customWidth="1"/>
    <col min="1293" max="1293" width="11.42578125" style="5" customWidth="1"/>
    <col min="1294" max="1294" width="10.5703125" style="5" customWidth="1"/>
    <col min="1295" max="1535" width="9.140625" style="5"/>
    <col min="1536" max="1536" width="4" style="5" customWidth="1"/>
    <col min="1537" max="1537" width="15.85546875" style="5" customWidth="1"/>
    <col min="1538" max="1538" width="11.7109375" style="5" customWidth="1"/>
    <col min="1539" max="1539" width="15.42578125" style="5" customWidth="1"/>
    <col min="1540" max="1540" width="10.85546875" style="5" customWidth="1"/>
    <col min="1541" max="1541" width="9.5703125" style="5" customWidth="1"/>
    <col min="1542" max="1542" width="10.7109375" style="5" customWidth="1"/>
    <col min="1543" max="1543" width="10.42578125" style="5" customWidth="1"/>
    <col min="1544" max="1544" width="13.28515625" style="5" customWidth="1"/>
    <col min="1545" max="1545" width="10.28515625" style="5" customWidth="1"/>
    <col min="1546" max="1546" width="9.7109375" style="5" customWidth="1"/>
    <col min="1547" max="1548" width="10.7109375" style="5" customWidth="1"/>
    <col min="1549" max="1549" width="11.42578125" style="5" customWidth="1"/>
    <col min="1550" max="1550" width="10.5703125" style="5" customWidth="1"/>
    <col min="1551" max="1791" width="9.140625" style="5"/>
    <col min="1792" max="1792" width="4" style="5" customWidth="1"/>
    <col min="1793" max="1793" width="15.85546875" style="5" customWidth="1"/>
    <col min="1794" max="1794" width="11.7109375" style="5" customWidth="1"/>
    <col min="1795" max="1795" width="15.42578125" style="5" customWidth="1"/>
    <col min="1796" max="1796" width="10.85546875" style="5" customWidth="1"/>
    <col min="1797" max="1797" width="9.5703125" style="5" customWidth="1"/>
    <col min="1798" max="1798" width="10.7109375" style="5" customWidth="1"/>
    <col min="1799" max="1799" width="10.42578125" style="5" customWidth="1"/>
    <col min="1800" max="1800" width="13.28515625" style="5" customWidth="1"/>
    <col min="1801" max="1801" width="10.28515625" style="5" customWidth="1"/>
    <col min="1802" max="1802" width="9.7109375" style="5" customWidth="1"/>
    <col min="1803" max="1804" width="10.7109375" style="5" customWidth="1"/>
    <col min="1805" max="1805" width="11.42578125" style="5" customWidth="1"/>
    <col min="1806" max="1806" width="10.5703125" style="5" customWidth="1"/>
    <col min="1807" max="2047" width="9.140625" style="5"/>
    <col min="2048" max="2048" width="4" style="5" customWidth="1"/>
    <col min="2049" max="2049" width="15.85546875" style="5" customWidth="1"/>
    <col min="2050" max="2050" width="11.7109375" style="5" customWidth="1"/>
    <col min="2051" max="2051" width="15.42578125" style="5" customWidth="1"/>
    <col min="2052" max="2052" width="10.85546875" style="5" customWidth="1"/>
    <col min="2053" max="2053" width="9.5703125" style="5" customWidth="1"/>
    <col min="2054" max="2054" width="10.7109375" style="5" customWidth="1"/>
    <col min="2055" max="2055" width="10.42578125" style="5" customWidth="1"/>
    <col min="2056" max="2056" width="13.28515625" style="5" customWidth="1"/>
    <col min="2057" max="2057" width="10.28515625" style="5" customWidth="1"/>
    <col min="2058" max="2058" width="9.7109375" style="5" customWidth="1"/>
    <col min="2059" max="2060" width="10.7109375" style="5" customWidth="1"/>
    <col min="2061" max="2061" width="11.42578125" style="5" customWidth="1"/>
    <col min="2062" max="2062" width="10.5703125" style="5" customWidth="1"/>
    <col min="2063" max="2303" width="9.140625" style="5"/>
    <col min="2304" max="2304" width="4" style="5" customWidth="1"/>
    <col min="2305" max="2305" width="15.85546875" style="5" customWidth="1"/>
    <col min="2306" max="2306" width="11.7109375" style="5" customWidth="1"/>
    <col min="2307" max="2307" width="15.42578125" style="5" customWidth="1"/>
    <col min="2308" max="2308" width="10.85546875" style="5" customWidth="1"/>
    <col min="2309" max="2309" width="9.5703125" style="5" customWidth="1"/>
    <col min="2310" max="2310" width="10.7109375" style="5" customWidth="1"/>
    <col min="2311" max="2311" width="10.42578125" style="5" customWidth="1"/>
    <col min="2312" max="2312" width="13.28515625" style="5" customWidth="1"/>
    <col min="2313" max="2313" width="10.28515625" style="5" customWidth="1"/>
    <col min="2314" max="2314" width="9.7109375" style="5" customWidth="1"/>
    <col min="2315" max="2316" width="10.7109375" style="5" customWidth="1"/>
    <col min="2317" max="2317" width="11.42578125" style="5" customWidth="1"/>
    <col min="2318" max="2318" width="10.5703125" style="5" customWidth="1"/>
    <col min="2319" max="2559" width="9.140625" style="5"/>
    <col min="2560" max="2560" width="4" style="5" customWidth="1"/>
    <col min="2561" max="2561" width="15.85546875" style="5" customWidth="1"/>
    <col min="2562" max="2562" width="11.7109375" style="5" customWidth="1"/>
    <col min="2563" max="2563" width="15.42578125" style="5" customWidth="1"/>
    <col min="2564" max="2564" width="10.85546875" style="5" customWidth="1"/>
    <col min="2565" max="2565" width="9.5703125" style="5" customWidth="1"/>
    <col min="2566" max="2566" width="10.7109375" style="5" customWidth="1"/>
    <col min="2567" max="2567" width="10.42578125" style="5" customWidth="1"/>
    <col min="2568" max="2568" width="13.28515625" style="5" customWidth="1"/>
    <col min="2569" max="2569" width="10.28515625" style="5" customWidth="1"/>
    <col min="2570" max="2570" width="9.7109375" style="5" customWidth="1"/>
    <col min="2571" max="2572" width="10.7109375" style="5" customWidth="1"/>
    <col min="2573" max="2573" width="11.42578125" style="5" customWidth="1"/>
    <col min="2574" max="2574" width="10.5703125" style="5" customWidth="1"/>
    <col min="2575" max="2815" width="9.140625" style="5"/>
    <col min="2816" max="2816" width="4" style="5" customWidth="1"/>
    <col min="2817" max="2817" width="15.85546875" style="5" customWidth="1"/>
    <col min="2818" max="2818" width="11.7109375" style="5" customWidth="1"/>
    <col min="2819" max="2819" width="15.42578125" style="5" customWidth="1"/>
    <col min="2820" max="2820" width="10.85546875" style="5" customWidth="1"/>
    <col min="2821" max="2821" width="9.5703125" style="5" customWidth="1"/>
    <col min="2822" max="2822" width="10.7109375" style="5" customWidth="1"/>
    <col min="2823" max="2823" width="10.42578125" style="5" customWidth="1"/>
    <col min="2824" max="2824" width="13.28515625" style="5" customWidth="1"/>
    <col min="2825" max="2825" width="10.28515625" style="5" customWidth="1"/>
    <col min="2826" max="2826" width="9.7109375" style="5" customWidth="1"/>
    <col min="2827" max="2828" width="10.7109375" style="5" customWidth="1"/>
    <col min="2829" max="2829" width="11.42578125" style="5" customWidth="1"/>
    <col min="2830" max="2830" width="10.5703125" style="5" customWidth="1"/>
    <col min="2831" max="3071" width="9.140625" style="5"/>
    <col min="3072" max="3072" width="4" style="5" customWidth="1"/>
    <col min="3073" max="3073" width="15.85546875" style="5" customWidth="1"/>
    <col min="3074" max="3074" width="11.7109375" style="5" customWidth="1"/>
    <col min="3075" max="3075" width="15.42578125" style="5" customWidth="1"/>
    <col min="3076" max="3076" width="10.85546875" style="5" customWidth="1"/>
    <col min="3077" max="3077" width="9.5703125" style="5" customWidth="1"/>
    <col min="3078" max="3078" width="10.7109375" style="5" customWidth="1"/>
    <col min="3079" max="3079" width="10.42578125" style="5" customWidth="1"/>
    <col min="3080" max="3080" width="13.28515625" style="5" customWidth="1"/>
    <col min="3081" max="3081" width="10.28515625" style="5" customWidth="1"/>
    <col min="3082" max="3082" width="9.7109375" style="5" customWidth="1"/>
    <col min="3083" max="3084" width="10.7109375" style="5" customWidth="1"/>
    <col min="3085" max="3085" width="11.42578125" style="5" customWidth="1"/>
    <col min="3086" max="3086" width="10.5703125" style="5" customWidth="1"/>
    <col min="3087" max="3327" width="9.140625" style="5"/>
    <col min="3328" max="3328" width="4" style="5" customWidth="1"/>
    <col min="3329" max="3329" width="15.85546875" style="5" customWidth="1"/>
    <col min="3330" max="3330" width="11.7109375" style="5" customWidth="1"/>
    <col min="3331" max="3331" width="15.42578125" style="5" customWidth="1"/>
    <col min="3332" max="3332" width="10.85546875" style="5" customWidth="1"/>
    <col min="3333" max="3333" width="9.5703125" style="5" customWidth="1"/>
    <col min="3334" max="3334" width="10.7109375" style="5" customWidth="1"/>
    <col min="3335" max="3335" width="10.42578125" style="5" customWidth="1"/>
    <col min="3336" max="3336" width="13.28515625" style="5" customWidth="1"/>
    <col min="3337" max="3337" width="10.28515625" style="5" customWidth="1"/>
    <col min="3338" max="3338" width="9.7109375" style="5" customWidth="1"/>
    <col min="3339" max="3340" width="10.7109375" style="5" customWidth="1"/>
    <col min="3341" max="3341" width="11.42578125" style="5" customWidth="1"/>
    <col min="3342" max="3342" width="10.5703125" style="5" customWidth="1"/>
    <col min="3343" max="3583" width="9.140625" style="5"/>
    <col min="3584" max="3584" width="4" style="5" customWidth="1"/>
    <col min="3585" max="3585" width="15.85546875" style="5" customWidth="1"/>
    <col min="3586" max="3586" width="11.7109375" style="5" customWidth="1"/>
    <col min="3587" max="3587" width="15.42578125" style="5" customWidth="1"/>
    <col min="3588" max="3588" width="10.85546875" style="5" customWidth="1"/>
    <col min="3589" max="3589" width="9.5703125" style="5" customWidth="1"/>
    <col min="3590" max="3590" width="10.7109375" style="5" customWidth="1"/>
    <col min="3591" max="3591" width="10.42578125" style="5" customWidth="1"/>
    <col min="3592" max="3592" width="13.28515625" style="5" customWidth="1"/>
    <col min="3593" max="3593" width="10.28515625" style="5" customWidth="1"/>
    <col min="3594" max="3594" width="9.7109375" style="5" customWidth="1"/>
    <col min="3595" max="3596" width="10.7109375" style="5" customWidth="1"/>
    <col min="3597" max="3597" width="11.42578125" style="5" customWidth="1"/>
    <col min="3598" max="3598" width="10.5703125" style="5" customWidth="1"/>
    <col min="3599" max="3839" width="9.140625" style="5"/>
    <col min="3840" max="3840" width="4" style="5" customWidth="1"/>
    <col min="3841" max="3841" width="15.85546875" style="5" customWidth="1"/>
    <col min="3842" max="3842" width="11.7109375" style="5" customWidth="1"/>
    <col min="3843" max="3843" width="15.42578125" style="5" customWidth="1"/>
    <col min="3844" max="3844" width="10.85546875" style="5" customWidth="1"/>
    <col min="3845" max="3845" width="9.5703125" style="5" customWidth="1"/>
    <col min="3846" max="3846" width="10.7109375" style="5" customWidth="1"/>
    <col min="3847" max="3847" width="10.42578125" style="5" customWidth="1"/>
    <col min="3848" max="3848" width="13.28515625" style="5" customWidth="1"/>
    <col min="3849" max="3849" width="10.28515625" style="5" customWidth="1"/>
    <col min="3850" max="3850" width="9.7109375" style="5" customWidth="1"/>
    <col min="3851" max="3852" width="10.7109375" style="5" customWidth="1"/>
    <col min="3853" max="3853" width="11.42578125" style="5" customWidth="1"/>
    <col min="3854" max="3854" width="10.5703125" style="5" customWidth="1"/>
    <col min="3855" max="4095" width="9.140625" style="5"/>
    <col min="4096" max="4096" width="4" style="5" customWidth="1"/>
    <col min="4097" max="4097" width="15.85546875" style="5" customWidth="1"/>
    <col min="4098" max="4098" width="11.7109375" style="5" customWidth="1"/>
    <col min="4099" max="4099" width="15.42578125" style="5" customWidth="1"/>
    <col min="4100" max="4100" width="10.85546875" style="5" customWidth="1"/>
    <col min="4101" max="4101" width="9.5703125" style="5" customWidth="1"/>
    <col min="4102" max="4102" width="10.7109375" style="5" customWidth="1"/>
    <col min="4103" max="4103" width="10.42578125" style="5" customWidth="1"/>
    <col min="4104" max="4104" width="13.28515625" style="5" customWidth="1"/>
    <col min="4105" max="4105" width="10.28515625" style="5" customWidth="1"/>
    <col min="4106" max="4106" width="9.7109375" style="5" customWidth="1"/>
    <col min="4107" max="4108" width="10.7109375" style="5" customWidth="1"/>
    <col min="4109" max="4109" width="11.42578125" style="5" customWidth="1"/>
    <col min="4110" max="4110" width="10.5703125" style="5" customWidth="1"/>
    <col min="4111" max="4351" width="9.140625" style="5"/>
    <col min="4352" max="4352" width="4" style="5" customWidth="1"/>
    <col min="4353" max="4353" width="15.85546875" style="5" customWidth="1"/>
    <col min="4354" max="4354" width="11.7109375" style="5" customWidth="1"/>
    <col min="4355" max="4355" width="15.42578125" style="5" customWidth="1"/>
    <col min="4356" max="4356" width="10.85546875" style="5" customWidth="1"/>
    <col min="4357" max="4357" width="9.5703125" style="5" customWidth="1"/>
    <col min="4358" max="4358" width="10.7109375" style="5" customWidth="1"/>
    <col min="4359" max="4359" width="10.42578125" style="5" customWidth="1"/>
    <col min="4360" max="4360" width="13.28515625" style="5" customWidth="1"/>
    <col min="4361" max="4361" width="10.28515625" style="5" customWidth="1"/>
    <col min="4362" max="4362" width="9.7109375" style="5" customWidth="1"/>
    <col min="4363" max="4364" width="10.7109375" style="5" customWidth="1"/>
    <col min="4365" max="4365" width="11.42578125" style="5" customWidth="1"/>
    <col min="4366" max="4366" width="10.5703125" style="5" customWidth="1"/>
    <col min="4367" max="4607" width="9.140625" style="5"/>
    <col min="4608" max="4608" width="4" style="5" customWidth="1"/>
    <col min="4609" max="4609" width="15.85546875" style="5" customWidth="1"/>
    <col min="4610" max="4610" width="11.7109375" style="5" customWidth="1"/>
    <col min="4611" max="4611" width="15.42578125" style="5" customWidth="1"/>
    <col min="4612" max="4612" width="10.85546875" style="5" customWidth="1"/>
    <col min="4613" max="4613" width="9.5703125" style="5" customWidth="1"/>
    <col min="4614" max="4614" width="10.7109375" style="5" customWidth="1"/>
    <col min="4615" max="4615" width="10.42578125" style="5" customWidth="1"/>
    <col min="4616" max="4616" width="13.28515625" style="5" customWidth="1"/>
    <col min="4617" max="4617" width="10.28515625" style="5" customWidth="1"/>
    <col min="4618" max="4618" width="9.7109375" style="5" customWidth="1"/>
    <col min="4619" max="4620" width="10.7109375" style="5" customWidth="1"/>
    <col min="4621" max="4621" width="11.42578125" style="5" customWidth="1"/>
    <col min="4622" max="4622" width="10.5703125" style="5" customWidth="1"/>
    <col min="4623" max="4863" width="9.140625" style="5"/>
    <col min="4864" max="4864" width="4" style="5" customWidth="1"/>
    <col min="4865" max="4865" width="15.85546875" style="5" customWidth="1"/>
    <col min="4866" max="4866" width="11.7109375" style="5" customWidth="1"/>
    <col min="4867" max="4867" width="15.42578125" style="5" customWidth="1"/>
    <col min="4868" max="4868" width="10.85546875" style="5" customWidth="1"/>
    <col min="4869" max="4869" width="9.5703125" style="5" customWidth="1"/>
    <col min="4870" max="4870" width="10.7109375" style="5" customWidth="1"/>
    <col min="4871" max="4871" width="10.42578125" style="5" customWidth="1"/>
    <col min="4872" max="4872" width="13.28515625" style="5" customWidth="1"/>
    <col min="4873" max="4873" width="10.28515625" style="5" customWidth="1"/>
    <col min="4874" max="4874" width="9.7109375" style="5" customWidth="1"/>
    <col min="4875" max="4876" width="10.7109375" style="5" customWidth="1"/>
    <col min="4877" max="4877" width="11.42578125" style="5" customWidth="1"/>
    <col min="4878" max="4878" width="10.5703125" style="5" customWidth="1"/>
    <col min="4879" max="5119" width="9.140625" style="5"/>
    <col min="5120" max="5120" width="4" style="5" customWidth="1"/>
    <col min="5121" max="5121" width="15.85546875" style="5" customWidth="1"/>
    <col min="5122" max="5122" width="11.7109375" style="5" customWidth="1"/>
    <col min="5123" max="5123" width="15.42578125" style="5" customWidth="1"/>
    <col min="5124" max="5124" width="10.85546875" style="5" customWidth="1"/>
    <col min="5125" max="5125" width="9.5703125" style="5" customWidth="1"/>
    <col min="5126" max="5126" width="10.7109375" style="5" customWidth="1"/>
    <col min="5127" max="5127" width="10.42578125" style="5" customWidth="1"/>
    <col min="5128" max="5128" width="13.28515625" style="5" customWidth="1"/>
    <col min="5129" max="5129" width="10.28515625" style="5" customWidth="1"/>
    <col min="5130" max="5130" width="9.7109375" style="5" customWidth="1"/>
    <col min="5131" max="5132" width="10.7109375" style="5" customWidth="1"/>
    <col min="5133" max="5133" width="11.42578125" style="5" customWidth="1"/>
    <col min="5134" max="5134" width="10.5703125" style="5" customWidth="1"/>
    <col min="5135" max="5375" width="9.140625" style="5"/>
    <col min="5376" max="5376" width="4" style="5" customWidth="1"/>
    <col min="5377" max="5377" width="15.85546875" style="5" customWidth="1"/>
    <col min="5378" max="5378" width="11.7109375" style="5" customWidth="1"/>
    <col min="5379" max="5379" width="15.42578125" style="5" customWidth="1"/>
    <col min="5380" max="5380" width="10.85546875" style="5" customWidth="1"/>
    <col min="5381" max="5381" width="9.5703125" style="5" customWidth="1"/>
    <col min="5382" max="5382" width="10.7109375" style="5" customWidth="1"/>
    <col min="5383" max="5383" width="10.42578125" style="5" customWidth="1"/>
    <col min="5384" max="5384" width="13.28515625" style="5" customWidth="1"/>
    <col min="5385" max="5385" width="10.28515625" style="5" customWidth="1"/>
    <col min="5386" max="5386" width="9.7109375" style="5" customWidth="1"/>
    <col min="5387" max="5388" width="10.7109375" style="5" customWidth="1"/>
    <col min="5389" max="5389" width="11.42578125" style="5" customWidth="1"/>
    <col min="5390" max="5390" width="10.5703125" style="5" customWidth="1"/>
    <col min="5391" max="5631" width="9.140625" style="5"/>
    <col min="5632" max="5632" width="4" style="5" customWidth="1"/>
    <col min="5633" max="5633" width="15.85546875" style="5" customWidth="1"/>
    <col min="5634" max="5634" width="11.7109375" style="5" customWidth="1"/>
    <col min="5635" max="5635" width="15.42578125" style="5" customWidth="1"/>
    <col min="5636" max="5636" width="10.85546875" style="5" customWidth="1"/>
    <col min="5637" max="5637" width="9.5703125" style="5" customWidth="1"/>
    <col min="5638" max="5638" width="10.7109375" style="5" customWidth="1"/>
    <col min="5639" max="5639" width="10.42578125" style="5" customWidth="1"/>
    <col min="5640" max="5640" width="13.28515625" style="5" customWidth="1"/>
    <col min="5641" max="5641" width="10.28515625" style="5" customWidth="1"/>
    <col min="5642" max="5642" width="9.7109375" style="5" customWidth="1"/>
    <col min="5643" max="5644" width="10.7109375" style="5" customWidth="1"/>
    <col min="5645" max="5645" width="11.42578125" style="5" customWidth="1"/>
    <col min="5646" max="5646" width="10.5703125" style="5" customWidth="1"/>
    <col min="5647" max="5887" width="9.140625" style="5"/>
    <col min="5888" max="5888" width="4" style="5" customWidth="1"/>
    <col min="5889" max="5889" width="15.85546875" style="5" customWidth="1"/>
    <col min="5890" max="5890" width="11.7109375" style="5" customWidth="1"/>
    <col min="5891" max="5891" width="15.42578125" style="5" customWidth="1"/>
    <col min="5892" max="5892" width="10.85546875" style="5" customWidth="1"/>
    <col min="5893" max="5893" width="9.5703125" style="5" customWidth="1"/>
    <col min="5894" max="5894" width="10.7109375" style="5" customWidth="1"/>
    <col min="5895" max="5895" width="10.42578125" style="5" customWidth="1"/>
    <col min="5896" max="5896" width="13.28515625" style="5" customWidth="1"/>
    <col min="5897" max="5897" width="10.28515625" style="5" customWidth="1"/>
    <col min="5898" max="5898" width="9.7109375" style="5" customWidth="1"/>
    <col min="5899" max="5900" width="10.7109375" style="5" customWidth="1"/>
    <col min="5901" max="5901" width="11.42578125" style="5" customWidth="1"/>
    <col min="5902" max="5902" width="10.5703125" style="5" customWidth="1"/>
    <col min="5903" max="6143" width="9.140625" style="5"/>
    <col min="6144" max="6144" width="4" style="5" customWidth="1"/>
    <col min="6145" max="6145" width="15.85546875" style="5" customWidth="1"/>
    <col min="6146" max="6146" width="11.7109375" style="5" customWidth="1"/>
    <col min="6147" max="6147" width="15.42578125" style="5" customWidth="1"/>
    <col min="6148" max="6148" width="10.85546875" style="5" customWidth="1"/>
    <col min="6149" max="6149" width="9.5703125" style="5" customWidth="1"/>
    <col min="6150" max="6150" width="10.7109375" style="5" customWidth="1"/>
    <col min="6151" max="6151" width="10.42578125" style="5" customWidth="1"/>
    <col min="6152" max="6152" width="13.28515625" style="5" customWidth="1"/>
    <col min="6153" max="6153" width="10.28515625" style="5" customWidth="1"/>
    <col min="6154" max="6154" width="9.7109375" style="5" customWidth="1"/>
    <col min="6155" max="6156" width="10.7109375" style="5" customWidth="1"/>
    <col min="6157" max="6157" width="11.42578125" style="5" customWidth="1"/>
    <col min="6158" max="6158" width="10.5703125" style="5" customWidth="1"/>
    <col min="6159" max="6399" width="9.140625" style="5"/>
    <col min="6400" max="6400" width="4" style="5" customWidth="1"/>
    <col min="6401" max="6401" width="15.85546875" style="5" customWidth="1"/>
    <col min="6402" max="6402" width="11.7109375" style="5" customWidth="1"/>
    <col min="6403" max="6403" width="15.42578125" style="5" customWidth="1"/>
    <col min="6404" max="6404" width="10.85546875" style="5" customWidth="1"/>
    <col min="6405" max="6405" width="9.5703125" style="5" customWidth="1"/>
    <col min="6406" max="6406" width="10.7109375" style="5" customWidth="1"/>
    <col min="6407" max="6407" width="10.42578125" style="5" customWidth="1"/>
    <col min="6408" max="6408" width="13.28515625" style="5" customWidth="1"/>
    <col min="6409" max="6409" width="10.28515625" style="5" customWidth="1"/>
    <col min="6410" max="6410" width="9.7109375" style="5" customWidth="1"/>
    <col min="6411" max="6412" width="10.7109375" style="5" customWidth="1"/>
    <col min="6413" max="6413" width="11.42578125" style="5" customWidth="1"/>
    <col min="6414" max="6414" width="10.5703125" style="5" customWidth="1"/>
    <col min="6415" max="6655" width="9.140625" style="5"/>
    <col min="6656" max="6656" width="4" style="5" customWidth="1"/>
    <col min="6657" max="6657" width="15.85546875" style="5" customWidth="1"/>
    <col min="6658" max="6658" width="11.7109375" style="5" customWidth="1"/>
    <col min="6659" max="6659" width="15.42578125" style="5" customWidth="1"/>
    <col min="6660" max="6660" width="10.85546875" style="5" customWidth="1"/>
    <col min="6661" max="6661" width="9.5703125" style="5" customWidth="1"/>
    <col min="6662" max="6662" width="10.7109375" style="5" customWidth="1"/>
    <col min="6663" max="6663" width="10.42578125" style="5" customWidth="1"/>
    <col min="6664" max="6664" width="13.28515625" style="5" customWidth="1"/>
    <col min="6665" max="6665" width="10.28515625" style="5" customWidth="1"/>
    <col min="6666" max="6666" width="9.7109375" style="5" customWidth="1"/>
    <col min="6667" max="6668" width="10.7109375" style="5" customWidth="1"/>
    <col min="6669" max="6669" width="11.42578125" style="5" customWidth="1"/>
    <col min="6670" max="6670" width="10.5703125" style="5" customWidth="1"/>
    <col min="6671" max="6911" width="9.140625" style="5"/>
    <col min="6912" max="6912" width="4" style="5" customWidth="1"/>
    <col min="6913" max="6913" width="15.85546875" style="5" customWidth="1"/>
    <col min="6914" max="6914" width="11.7109375" style="5" customWidth="1"/>
    <col min="6915" max="6915" width="15.42578125" style="5" customWidth="1"/>
    <col min="6916" max="6916" width="10.85546875" style="5" customWidth="1"/>
    <col min="6917" max="6917" width="9.5703125" style="5" customWidth="1"/>
    <col min="6918" max="6918" width="10.7109375" style="5" customWidth="1"/>
    <col min="6919" max="6919" width="10.42578125" style="5" customWidth="1"/>
    <col min="6920" max="6920" width="13.28515625" style="5" customWidth="1"/>
    <col min="6921" max="6921" width="10.28515625" style="5" customWidth="1"/>
    <col min="6922" max="6922" width="9.7109375" style="5" customWidth="1"/>
    <col min="6923" max="6924" width="10.7109375" style="5" customWidth="1"/>
    <col min="6925" max="6925" width="11.42578125" style="5" customWidth="1"/>
    <col min="6926" max="6926" width="10.5703125" style="5" customWidth="1"/>
    <col min="6927" max="7167" width="9.140625" style="5"/>
    <col min="7168" max="7168" width="4" style="5" customWidth="1"/>
    <col min="7169" max="7169" width="15.85546875" style="5" customWidth="1"/>
    <col min="7170" max="7170" width="11.7109375" style="5" customWidth="1"/>
    <col min="7171" max="7171" width="15.42578125" style="5" customWidth="1"/>
    <col min="7172" max="7172" width="10.85546875" style="5" customWidth="1"/>
    <col min="7173" max="7173" width="9.5703125" style="5" customWidth="1"/>
    <col min="7174" max="7174" width="10.7109375" style="5" customWidth="1"/>
    <col min="7175" max="7175" width="10.42578125" style="5" customWidth="1"/>
    <col min="7176" max="7176" width="13.28515625" style="5" customWidth="1"/>
    <col min="7177" max="7177" width="10.28515625" style="5" customWidth="1"/>
    <col min="7178" max="7178" width="9.7109375" style="5" customWidth="1"/>
    <col min="7179" max="7180" width="10.7109375" style="5" customWidth="1"/>
    <col min="7181" max="7181" width="11.42578125" style="5" customWidth="1"/>
    <col min="7182" max="7182" width="10.5703125" style="5" customWidth="1"/>
    <col min="7183" max="7423" width="9.140625" style="5"/>
    <col min="7424" max="7424" width="4" style="5" customWidth="1"/>
    <col min="7425" max="7425" width="15.85546875" style="5" customWidth="1"/>
    <col min="7426" max="7426" width="11.7109375" style="5" customWidth="1"/>
    <col min="7427" max="7427" width="15.42578125" style="5" customWidth="1"/>
    <col min="7428" max="7428" width="10.85546875" style="5" customWidth="1"/>
    <col min="7429" max="7429" width="9.5703125" style="5" customWidth="1"/>
    <col min="7430" max="7430" width="10.7109375" style="5" customWidth="1"/>
    <col min="7431" max="7431" width="10.42578125" style="5" customWidth="1"/>
    <col min="7432" max="7432" width="13.28515625" style="5" customWidth="1"/>
    <col min="7433" max="7433" width="10.28515625" style="5" customWidth="1"/>
    <col min="7434" max="7434" width="9.7109375" style="5" customWidth="1"/>
    <col min="7435" max="7436" width="10.7109375" style="5" customWidth="1"/>
    <col min="7437" max="7437" width="11.42578125" style="5" customWidth="1"/>
    <col min="7438" max="7438" width="10.5703125" style="5" customWidth="1"/>
    <col min="7439" max="7679" width="9.140625" style="5"/>
    <col min="7680" max="7680" width="4" style="5" customWidth="1"/>
    <col min="7681" max="7681" width="15.85546875" style="5" customWidth="1"/>
    <col min="7682" max="7682" width="11.7109375" style="5" customWidth="1"/>
    <col min="7683" max="7683" width="15.42578125" style="5" customWidth="1"/>
    <col min="7684" max="7684" width="10.85546875" style="5" customWidth="1"/>
    <col min="7685" max="7685" width="9.5703125" style="5" customWidth="1"/>
    <col min="7686" max="7686" width="10.7109375" style="5" customWidth="1"/>
    <col min="7687" max="7687" width="10.42578125" style="5" customWidth="1"/>
    <col min="7688" max="7688" width="13.28515625" style="5" customWidth="1"/>
    <col min="7689" max="7689" width="10.28515625" style="5" customWidth="1"/>
    <col min="7690" max="7690" width="9.7109375" style="5" customWidth="1"/>
    <col min="7691" max="7692" width="10.7109375" style="5" customWidth="1"/>
    <col min="7693" max="7693" width="11.42578125" style="5" customWidth="1"/>
    <col min="7694" max="7694" width="10.5703125" style="5" customWidth="1"/>
    <col min="7695" max="7935" width="9.140625" style="5"/>
    <col min="7936" max="7936" width="4" style="5" customWidth="1"/>
    <col min="7937" max="7937" width="15.85546875" style="5" customWidth="1"/>
    <col min="7938" max="7938" width="11.7109375" style="5" customWidth="1"/>
    <col min="7939" max="7939" width="15.42578125" style="5" customWidth="1"/>
    <col min="7940" max="7940" width="10.85546875" style="5" customWidth="1"/>
    <col min="7941" max="7941" width="9.5703125" style="5" customWidth="1"/>
    <col min="7942" max="7942" width="10.7109375" style="5" customWidth="1"/>
    <col min="7943" max="7943" width="10.42578125" style="5" customWidth="1"/>
    <col min="7944" max="7944" width="13.28515625" style="5" customWidth="1"/>
    <col min="7945" max="7945" width="10.28515625" style="5" customWidth="1"/>
    <col min="7946" max="7946" width="9.7109375" style="5" customWidth="1"/>
    <col min="7947" max="7948" width="10.7109375" style="5" customWidth="1"/>
    <col min="7949" max="7949" width="11.42578125" style="5" customWidth="1"/>
    <col min="7950" max="7950" width="10.5703125" style="5" customWidth="1"/>
    <col min="7951" max="8191" width="9.140625" style="5"/>
    <col min="8192" max="8192" width="4" style="5" customWidth="1"/>
    <col min="8193" max="8193" width="15.85546875" style="5" customWidth="1"/>
    <col min="8194" max="8194" width="11.7109375" style="5" customWidth="1"/>
    <col min="8195" max="8195" width="15.42578125" style="5" customWidth="1"/>
    <col min="8196" max="8196" width="10.85546875" style="5" customWidth="1"/>
    <col min="8197" max="8197" width="9.5703125" style="5" customWidth="1"/>
    <col min="8198" max="8198" width="10.7109375" style="5" customWidth="1"/>
    <col min="8199" max="8199" width="10.42578125" style="5" customWidth="1"/>
    <col min="8200" max="8200" width="13.28515625" style="5" customWidth="1"/>
    <col min="8201" max="8201" width="10.28515625" style="5" customWidth="1"/>
    <col min="8202" max="8202" width="9.7109375" style="5" customWidth="1"/>
    <col min="8203" max="8204" width="10.7109375" style="5" customWidth="1"/>
    <col min="8205" max="8205" width="11.42578125" style="5" customWidth="1"/>
    <col min="8206" max="8206" width="10.5703125" style="5" customWidth="1"/>
    <col min="8207" max="8447" width="9.140625" style="5"/>
    <col min="8448" max="8448" width="4" style="5" customWidth="1"/>
    <col min="8449" max="8449" width="15.85546875" style="5" customWidth="1"/>
    <col min="8450" max="8450" width="11.7109375" style="5" customWidth="1"/>
    <col min="8451" max="8451" width="15.42578125" style="5" customWidth="1"/>
    <col min="8452" max="8452" width="10.85546875" style="5" customWidth="1"/>
    <col min="8453" max="8453" width="9.5703125" style="5" customWidth="1"/>
    <col min="8454" max="8454" width="10.7109375" style="5" customWidth="1"/>
    <col min="8455" max="8455" width="10.42578125" style="5" customWidth="1"/>
    <col min="8456" max="8456" width="13.28515625" style="5" customWidth="1"/>
    <col min="8457" max="8457" width="10.28515625" style="5" customWidth="1"/>
    <col min="8458" max="8458" width="9.7109375" style="5" customWidth="1"/>
    <col min="8459" max="8460" width="10.7109375" style="5" customWidth="1"/>
    <col min="8461" max="8461" width="11.42578125" style="5" customWidth="1"/>
    <col min="8462" max="8462" width="10.5703125" style="5" customWidth="1"/>
    <col min="8463" max="8703" width="9.140625" style="5"/>
    <col min="8704" max="8704" width="4" style="5" customWidth="1"/>
    <col min="8705" max="8705" width="15.85546875" style="5" customWidth="1"/>
    <col min="8706" max="8706" width="11.7109375" style="5" customWidth="1"/>
    <col min="8707" max="8707" width="15.42578125" style="5" customWidth="1"/>
    <col min="8708" max="8708" width="10.85546875" style="5" customWidth="1"/>
    <col min="8709" max="8709" width="9.5703125" style="5" customWidth="1"/>
    <col min="8710" max="8710" width="10.7109375" style="5" customWidth="1"/>
    <col min="8711" max="8711" width="10.42578125" style="5" customWidth="1"/>
    <col min="8712" max="8712" width="13.28515625" style="5" customWidth="1"/>
    <col min="8713" max="8713" width="10.28515625" style="5" customWidth="1"/>
    <col min="8714" max="8714" width="9.7109375" style="5" customWidth="1"/>
    <col min="8715" max="8716" width="10.7109375" style="5" customWidth="1"/>
    <col min="8717" max="8717" width="11.42578125" style="5" customWidth="1"/>
    <col min="8718" max="8718" width="10.5703125" style="5" customWidth="1"/>
    <col min="8719" max="8959" width="9.140625" style="5"/>
    <col min="8960" max="8960" width="4" style="5" customWidth="1"/>
    <col min="8961" max="8961" width="15.85546875" style="5" customWidth="1"/>
    <col min="8962" max="8962" width="11.7109375" style="5" customWidth="1"/>
    <col min="8963" max="8963" width="15.42578125" style="5" customWidth="1"/>
    <col min="8964" max="8964" width="10.85546875" style="5" customWidth="1"/>
    <col min="8965" max="8965" width="9.5703125" style="5" customWidth="1"/>
    <col min="8966" max="8966" width="10.7109375" style="5" customWidth="1"/>
    <col min="8967" max="8967" width="10.42578125" style="5" customWidth="1"/>
    <col min="8968" max="8968" width="13.28515625" style="5" customWidth="1"/>
    <col min="8969" max="8969" width="10.28515625" style="5" customWidth="1"/>
    <col min="8970" max="8970" width="9.7109375" style="5" customWidth="1"/>
    <col min="8971" max="8972" width="10.7109375" style="5" customWidth="1"/>
    <col min="8973" max="8973" width="11.42578125" style="5" customWidth="1"/>
    <col min="8974" max="8974" width="10.5703125" style="5" customWidth="1"/>
    <col min="8975" max="9215" width="9.140625" style="5"/>
    <col min="9216" max="9216" width="4" style="5" customWidth="1"/>
    <col min="9217" max="9217" width="15.85546875" style="5" customWidth="1"/>
    <col min="9218" max="9218" width="11.7109375" style="5" customWidth="1"/>
    <col min="9219" max="9219" width="15.42578125" style="5" customWidth="1"/>
    <col min="9220" max="9220" width="10.85546875" style="5" customWidth="1"/>
    <col min="9221" max="9221" width="9.5703125" style="5" customWidth="1"/>
    <col min="9222" max="9222" width="10.7109375" style="5" customWidth="1"/>
    <col min="9223" max="9223" width="10.42578125" style="5" customWidth="1"/>
    <col min="9224" max="9224" width="13.28515625" style="5" customWidth="1"/>
    <col min="9225" max="9225" width="10.28515625" style="5" customWidth="1"/>
    <col min="9226" max="9226" width="9.7109375" style="5" customWidth="1"/>
    <col min="9227" max="9228" width="10.7109375" style="5" customWidth="1"/>
    <col min="9229" max="9229" width="11.42578125" style="5" customWidth="1"/>
    <col min="9230" max="9230" width="10.5703125" style="5" customWidth="1"/>
    <col min="9231" max="9471" width="9.140625" style="5"/>
    <col min="9472" max="9472" width="4" style="5" customWidth="1"/>
    <col min="9473" max="9473" width="15.85546875" style="5" customWidth="1"/>
    <col min="9474" max="9474" width="11.7109375" style="5" customWidth="1"/>
    <col min="9475" max="9475" width="15.42578125" style="5" customWidth="1"/>
    <col min="9476" max="9476" width="10.85546875" style="5" customWidth="1"/>
    <col min="9477" max="9477" width="9.5703125" style="5" customWidth="1"/>
    <col min="9478" max="9478" width="10.7109375" style="5" customWidth="1"/>
    <col min="9479" max="9479" width="10.42578125" style="5" customWidth="1"/>
    <col min="9480" max="9480" width="13.28515625" style="5" customWidth="1"/>
    <col min="9481" max="9481" width="10.28515625" style="5" customWidth="1"/>
    <col min="9482" max="9482" width="9.7109375" style="5" customWidth="1"/>
    <col min="9483" max="9484" width="10.7109375" style="5" customWidth="1"/>
    <col min="9485" max="9485" width="11.42578125" style="5" customWidth="1"/>
    <col min="9486" max="9486" width="10.5703125" style="5" customWidth="1"/>
    <col min="9487" max="9727" width="9.140625" style="5"/>
    <col min="9728" max="9728" width="4" style="5" customWidth="1"/>
    <col min="9729" max="9729" width="15.85546875" style="5" customWidth="1"/>
    <col min="9730" max="9730" width="11.7109375" style="5" customWidth="1"/>
    <col min="9731" max="9731" width="15.42578125" style="5" customWidth="1"/>
    <col min="9732" max="9732" width="10.85546875" style="5" customWidth="1"/>
    <col min="9733" max="9733" width="9.5703125" style="5" customWidth="1"/>
    <col min="9734" max="9734" width="10.7109375" style="5" customWidth="1"/>
    <col min="9735" max="9735" width="10.42578125" style="5" customWidth="1"/>
    <col min="9736" max="9736" width="13.28515625" style="5" customWidth="1"/>
    <col min="9737" max="9737" width="10.28515625" style="5" customWidth="1"/>
    <col min="9738" max="9738" width="9.7109375" style="5" customWidth="1"/>
    <col min="9739" max="9740" width="10.7109375" style="5" customWidth="1"/>
    <col min="9741" max="9741" width="11.42578125" style="5" customWidth="1"/>
    <col min="9742" max="9742" width="10.5703125" style="5" customWidth="1"/>
    <col min="9743" max="9983" width="9.140625" style="5"/>
    <col min="9984" max="9984" width="4" style="5" customWidth="1"/>
    <col min="9985" max="9985" width="15.85546875" style="5" customWidth="1"/>
    <col min="9986" max="9986" width="11.7109375" style="5" customWidth="1"/>
    <col min="9987" max="9987" width="15.42578125" style="5" customWidth="1"/>
    <col min="9988" max="9988" width="10.85546875" style="5" customWidth="1"/>
    <col min="9989" max="9989" width="9.5703125" style="5" customWidth="1"/>
    <col min="9990" max="9990" width="10.7109375" style="5" customWidth="1"/>
    <col min="9991" max="9991" width="10.42578125" style="5" customWidth="1"/>
    <col min="9992" max="9992" width="13.28515625" style="5" customWidth="1"/>
    <col min="9993" max="9993" width="10.28515625" style="5" customWidth="1"/>
    <col min="9994" max="9994" width="9.7109375" style="5" customWidth="1"/>
    <col min="9995" max="9996" width="10.7109375" style="5" customWidth="1"/>
    <col min="9997" max="9997" width="11.42578125" style="5" customWidth="1"/>
    <col min="9998" max="9998" width="10.5703125" style="5" customWidth="1"/>
    <col min="9999" max="10239" width="9.140625" style="5"/>
    <col min="10240" max="10240" width="4" style="5" customWidth="1"/>
    <col min="10241" max="10241" width="15.85546875" style="5" customWidth="1"/>
    <col min="10242" max="10242" width="11.7109375" style="5" customWidth="1"/>
    <col min="10243" max="10243" width="15.42578125" style="5" customWidth="1"/>
    <col min="10244" max="10244" width="10.85546875" style="5" customWidth="1"/>
    <col min="10245" max="10245" width="9.5703125" style="5" customWidth="1"/>
    <col min="10246" max="10246" width="10.7109375" style="5" customWidth="1"/>
    <col min="10247" max="10247" width="10.42578125" style="5" customWidth="1"/>
    <col min="10248" max="10248" width="13.28515625" style="5" customWidth="1"/>
    <col min="10249" max="10249" width="10.28515625" style="5" customWidth="1"/>
    <col min="10250" max="10250" width="9.7109375" style="5" customWidth="1"/>
    <col min="10251" max="10252" width="10.7109375" style="5" customWidth="1"/>
    <col min="10253" max="10253" width="11.42578125" style="5" customWidth="1"/>
    <col min="10254" max="10254" width="10.5703125" style="5" customWidth="1"/>
    <col min="10255" max="10495" width="9.140625" style="5"/>
    <col min="10496" max="10496" width="4" style="5" customWidth="1"/>
    <col min="10497" max="10497" width="15.85546875" style="5" customWidth="1"/>
    <col min="10498" max="10498" width="11.7109375" style="5" customWidth="1"/>
    <col min="10499" max="10499" width="15.42578125" style="5" customWidth="1"/>
    <col min="10500" max="10500" width="10.85546875" style="5" customWidth="1"/>
    <col min="10501" max="10501" width="9.5703125" style="5" customWidth="1"/>
    <col min="10502" max="10502" width="10.7109375" style="5" customWidth="1"/>
    <col min="10503" max="10503" width="10.42578125" style="5" customWidth="1"/>
    <col min="10504" max="10504" width="13.28515625" style="5" customWidth="1"/>
    <col min="10505" max="10505" width="10.28515625" style="5" customWidth="1"/>
    <col min="10506" max="10506" width="9.7109375" style="5" customWidth="1"/>
    <col min="10507" max="10508" width="10.7109375" style="5" customWidth="1"/>
    <col min="10509" max="10509" width="11.42578125" style="5" customWidth="1"/>
    <col min="10510" max="10510" width="10.5703125" style="5" customWidth="1"/>
    <col min="10511" max="10751" width="9.140625" style="5"/>
    <col min="10752" max="10752" width="4" style="5" customWidth="1"/>
    <col min="10753" max="10753" width="15.85546875" style="5" customWidth="1"/>
    <col min="10754" max="10754" width="11.7109375" style="5" customWidth="1"/>
    <col min="10755" max="10755" width="15.42578125" style="5" customWidth="1"/>
    <col min="10756" max="10756" width="10.85546875" style="5" customWidth="1"/>
    <col min="10757" max="10757" width="9.5703125" style="5" customWidth="1"/>
    <col min="10758" max="10758" width="10.7109375" style="5" customWidth="1"/>
    <col min="10759" max="10759" width="10.42578125" style="5" customWidth="1"/>
    <col min="10760" max="10760" width="13.28515625" style="5" customWidth="1"/>
    <col min="10761" max="10761" width="10.28515625" style="5" customWidth="1"/>
    <col min="10762" max="10762" width="9.7109375" style="5" customWidth="1"/>
    <col min="10763" max="10764" width="10.7109375" style="5" customWidth="1"/>
    <col min="10765" max="10765" width="11.42578125" style="5" customWidth="1"/>
    <col min="10766" max="10766" width="10.5703125" style="5" customWidth="1"/>
    <col min="10767" max="11007" width="9.140625" style="5"/>
    <col min="11008" max="11008" width="4" style="5" customWidth="1"/>
    <col min="11009" max="11009" width="15.85546875" style="5" customWidth="1"/>
    <col min="11010" max="11010" width="11.7109375" style="5" customWidth="1"/>
    <col min="11011" max="11011" width="15.42578125" style="5" customWidth="1"/>
    <col min="11012" max="11012" width="10.85546875" style="5" customWidth="1"/>
    <col min="11013" max="11013" width="9.5703125" style="5" customWidth="1"/>
    <col min="11014" max="11014" width="10.7109375" style="5" customWidth="1"/>
    <col min="11015" max="11015" width="10.42578125" style="5" customWidth="1"/>
    <col min="11016" max="11016" width="13.28515625" style="5" customWidth="1"/>
    <col min="11017" max="11017" width="10.28515625" style="5" customWidth="1"/>
    <col min="11018" max="11018" width="9.7109375" style="5" customWidth="1"/>
    <col min="11019" max="11020" width="10.7109375" style="5" customWidth="1"/>
    <col min="11021" max="11021" width="11.42578125" style="5" customWidth="1"/>
    <col min="11022" max="11022" width="10.5703125" style="5" customWidth="1"/>
    <col min="11023" max="11263" width="9.140625" style="5"/>
    <col min="11264" max="11264" width="4" style="5" customWidth="1"/>
    <col min="11265" max="11265" width="15.85546875" style="5" customWidth="1"/>
    <col min="11266" max="11266" width="11.7109375" style="5" customWidth="1"/>
    <col min="11267" max="11267" width="15.42578125" style="5" customWidth="1"/>
    <col min="11268" max="11268" width="10.85546875" style="5" customWidth="1"/>
    <col min="11269" max="11269" width="9.5703125" style="5" customWidth="1"/>
    <col min="11270" max="11270" width="10.7109375" style="5" customWidth="1"/>
    <col min="11271" max="11271" width="10.42578125" style="5" customWidth="1"/>
    <col min="11272" max="11272" width="13.28515625" style="5" customWidth="1"/>
    <col min="11273" max="11273" width="10.28515625" style="5" customWidth="1"/>
    <col min="11274" max="11274" width="9.7109375" style="5" customWidth="1"/>
    <col min="11275" max="11276" width="10.7109375" style="5" customWidth="1"/>
    <col min="11277" max="11277" width="11.42578125" style="5" customWidth="1"/>
    <col min="11278" max="11278" width="10.5703125" style="5" customWidth="1"/>
    <col min="11279" max="11519" width="9.140625" style="5"/>
    <col min="11520" max="11520" width="4" style="5" customWidth="1"/>
    <col min="11521" max="11521" width="15.85546875" style="5" customWidth="1"/>
    <col min="11522" max="11522" width="11.7109375" style="5" customWidth="1"/>
    <col min="11523" max="11523" width="15.42578125" style="5" customWidth="1"/>
    <col min="11524" max="11524" width="10.85546875" style="5" customWidth="1"/>
    <col min="11525" max="11525" width="9.5703125" style="5" customWidth="1"/>
    <col min="11526" max="11526" width="10.7109375" style="5" customWidth="1"/>
    <col min="11527" max="11527" width="10.42578125" style="5" customWidth="1"/>
    <col min="11528" max="11528" width="13.28515625" style="5" customWidth="1"/>
    <col min="11529" max="11529" width="10.28515625" style="5" customWidth="1"/>
    <col min="11530" max="11530" width="9.7109375" style="5" customWidth="1"/>
    <col min="11531" max="11532" width="10.7109375" style="5" customWidth="1"/>
    <col min="11533" max="11533" width="11.42578125" style="5" customWidth="1"/>
    <col min="11534" max="11534" width="10.5703125" style="5" customWidth="1"/>
    <col min="11535" max="11775" width="9.140625" style="5"/>
    <col min="11776" max="11776" width="4" style="5" customWidth="1"/>
    <col min="11777" max="11777" width="15.85546875" style="5" customWidth="1"/>
    <col min="11778" max="11778" width="11.7109375" style="5" customWidth="1"/>
    <col min="11779" max="11779" width="15.42578125" style="5" customWidth="1"/>
    <col min="11780" max="11780" width="10.85546875" style="5" customWidth="1"/>
    <col min="11781" max="11781" width="9.5703125" style="5" customWidth="1"/>
    <col min="11782" max="11782" width="10.7109375" style="5" customWidth="1"/>
    <col min="11783" max="11783" width="10.42578125" style="5" customWidth="1"/>
    <col min="11784" max="11784" width="13.28515625" style="5" customWidth="1"/>
    <col min="11785" max="11785" width="10.28515625" style="5" customWidth="1"/>
    <col min="11786" max="11786" width="9.7109375" style="5" customWidth="1"/>
    <col min="11787" max="11788" width="10.7109375" style="5" customWidth="1"/>
    <col min="11789" max="11789" width="11.42578125" style="5" customWidth="1"/>
    <col min="11790" max="11790" width="10.5703125" style="5" customWidth="1"/>
    <col min="11791" max="12031" width="9.140625" style="5"/>
    <col min="12032" max="12032" width="4" style="5" customWidth="1"/>
    <col min="12033" max="12033" width="15.85546875" style="5" customWidth="1"/>
    <col min="12034" max="12034" width="11.7109375" style="5" customWidth="1"/>
    <col min="12035" max="12035" width="15.42578125" style="5" customWidth="1"/>
    <col min="12036" max="12036" width="10.85546875" style="5" customWidth="1"/>
    <col min="12037" max="12037" width="9.5703125" style="5" customWidth="1"/>
    <col min="12038" max="12038" width="10.7109375" style="5" customWidth="1"/>
    <col min="12039" max="12039" width="10.42578125" style="5" customWidth="1"/>
    <col min="12040" max="12040" width="13.28515625" style="5" customWidth="1"/>
    <col min="12041" max="12041" width="10.28515625" style="5" customWidth="1"/>
    <col min="12042" max="12042" width="9.7109375" style="5" customWidth="1"/>
    <col min="12043" max="12044" width="10.7109375" style="5" customWidth="1"/>
    <col min="12045" max="12045" width="11.42578125" style="5" customWidth="1"/>
    <col min="12046" max="12046" width="10.5703125" style="5" customWidth="1"/>
    <col min="12047" max="12287" width="9.140625" style="5"/>
    <col min="12288" max="12288" width="4" style="5" customWidth="1"/>
    <col min="12289" max="12289" width="15.85546875" style="5" customWidth="1"/>
    <col min="12290" max="12290" width="11.7109375" style="5" customWidth="1"/>
    <col min="12291" max="12291" width="15.42578125" style="5" customWidth="1"/>
    <col min="12292" max="12292" width="10.85546875" style="5" customWidth="1"/>
    <col min="12293" max="12293" width="9.5703125" style="5" customWidth="1"/>
    <col min="12294" max="12294" width="10.7109375" style="5" customWidth="1"/>
    <col min="12295" max="12295" width="10.42578125" style="5" customWidth="1"/>
    <col min="12296" max="12296" width="13.28515625" style="5" customWidth="1"/>
    <col min="12297" max="12297" width="10.28515625" style="5" customWidth="1"/>
    <col min="12298" max="12298" width="9.7109375" style="5" customWidth="1"/>
    <col min="12299" max="12300" width="10.7109375" style="5" customWidth="1"/>
    <col min="12301" max="12301" width="11.42578125" style="5" customWidth="1"/>
    <col min="12302" max="12302" width="10.5703125" style="5" customWidth="1"/>
    <col min="12303" max="12543" width="9.140625" style="5"/>
    <col min="12544" max="12544" width="4" style="5" customWidth="1"/>
    <col min="12545" max="12545" width="15.85546875" style="5" customWidth="1"/>
    <col min="12546" max="12546" width="11.7109375" style="5" customWidth="1"/>
    <col min="12547" max="12547" width="15.42578125" style="5" customWidth="1"/>
    <col min="12548" max="12548" width="10.85546875" style="5" customWidth="1"/>
    <col min="12549" max="12549" width="9.5703125" style="5" customWidth="1"/>
    <col min="12550" max="12550" width="10.7109375" style="5" customWidth="1"/>
    <col min="12551" max="12551" width="10.42578125" style="5" customWidth="1"/>
    <col min="12552" max="12552" width="13.28515625" style="5" customWidth="1"/>
    <col min="12553" max="12553" width="10.28515625" style="5" customWidth="1"/>
    <col min="12554" max="12554" width="9.7109375" style="5" customWidth="1"/>
    <col min="12555" max="12556" width="10.7109375" style="5" customWidth="1"/>
    <col min="12557" max="12557" width="11.42578125" style="5" customWidth="1"/>
    <col min="12558" max="12558" width="10.5703125" style="5" customWidth="1"/>
    <col min="12559" max="12799" width="9.140625" style="5"/>
    <col min="12800" max="12800" width="4" style="5" customWidth="1"/>
    <col min="12801" max="12801" width="15.85546875" style="5" customWidth="1"/>
    <col min="12802" max="12802" width="11.7109375" style="5" customWidth="1"/>
    <col min="12803" max="12803" width="15.42578125" style="5" customWidth="1"/>
    <col min="12804" max="12804" width="10.85546875" style="5" customWidth="1"/>
    <col min="12805" max="12805" width="9.5703125" style="5" customWidth="1"/>
    <col min="12806" max="12806" width="10.7109375" style="5" customWidth="1"/>
    <col min="12807" max="12807" width="10.42578125" style="5" customWidth="1"/>
    <col min="12808" max="12808" width="13.28515625" style="5" customWidth="1"/>
    <col min="12809" max="12809" width="10.28515625" style="5" customWidth="1"/>
    <col min="12810" max="12810" width="9.7109375" style="5" customWidth="1"/>
    <col min="12811" max="12812" width="10.7109375" style="5" customWidth="1"/>
    <col min="12813" max="12813" width="11.42578125" style="5" customWidth="1"/>
    <col min="12814" max="12814" width="10.5703125" style="5" customWidth="1"/>
    <col min="12815" max="13055" width="9.140625" style="5"/>
    <col min="13056" max="13056" width="4" style="5" customWidth="1"/>
    <col min="13057" max="13057" width="15.85546875" style="5" customWidth="1"/>
    <col min="13058" max="13058" width="11.7109375" style="5" customWidth="1"/>
    <col min="13059" max="13059" width="15.42578125" style="5" customWidth="1"/>
    <col min="13060" max="13060" width="10.85546875" style="5" customWidth="1"/>
    <col min="13061" max="13061" width="9.5703125" style="5" customWidth="1"/>
    <col min="13062" max="13062" width="10.7109375" style="5" customWidth="1"/>
    <col min="13063" max="13063" width="10.42578125" style="5" customWidth="1"/>
    <col min="13064" max="13064" width="13.28515625" style="5" customWidth="1"/>
    <col min="13065" max="13065" width="10.28515625" style="5" customWidth="1"/>
    <col min="13066" max="13066" width="9.7109375" style="5" customWidth="1"/>
    <col min="13067" max="13068" width="10.7109375" style="5" customWidth="1"/>
    <col min="13069" max="13069" width="11.42578125" style="5" customWidth="1"/>
    <col min="13070" max="13070" width="10.5703125" style="5" customWidth="1"/>
    <col min="13071" max="13311" width="9.140625" style="5"/>
    <col min="13312" max="13312" width="4" style="5" customWidth="1"/>
    <col min="13313" max="13313" width="15.85546875" style="5" customWidth="1"/>
    <col min="13314" max="13314" width="11.7109375" style="5" customWidth="1"/>
    <col min="13315" max="13315" width="15.42578125" style="5" customWidth="1"/>
    <col min="13316" max="13316" width="10.85546875" style="5" customWidth="1"/>
    <col min="13317" max="13317" width="9.5703125" style="5" customWidth="1"/>
    <col min="13318" max="13318" width="10.7109375" style="5" customWidth="1"/>
    <col min="13319" max="13319" width="10.42578125" style="5" customWidth="1"/>
    <col min="13320" max="13320" width="13.28515625" style="5" customWidth="1"/>
    <col min="13321" max="13321" width="10.28515625" style="5" customWidth="1"/>
    <col min="13322" max="13322" width="9.7109375" style="5" customWidth="1"/>
    <col min="13323" max="13324" width="10.7109375" style="5" customWidth="1"/>
    <col min="13325" max="13325" width="11.42578125" style="5" customWidth="1"/>
    <col min="13326" max="13326" width="10.5703125" style="5" customWidth="1"/>
    <col min="13327" max="13567" width="9.140625" style="5"/>
    <col min="13568" max="13568" width="4" style="5" customWidth="1"/>
    <col min="13569" max="13569" width="15.85546875" style="5" customWidth="1"/>
    <col min="13570" max="13570" width="11.7109375" style="5" customWidth="1"/>
    <col min="13571" max="13571" width="15.42578125" style="5" customWidth="1"/>
    <col min="13572" max="13572" width="10.85546875" style="5" customWidth="1"/>
    <col min="13573" max="13573" width="9.5703125" style="5" customWidth="1"/>
    <col min="13574" max="13574" width="10.7109375" style="5" customWidth="1"/>
    <col min="13575" max="13575" width="10.42578125" style="5" customWidth="1"/>
    <col min="13576" max="13576" width="13.28515625" style="5" customWidth="1"/>
    <col min="13577" max="13577" width="10.28515625" style="5" customWidth="1"/>
    <col min="13578" max="13578" width="9.7109375" style="5" customWidth="1"/>
    <col min="13579" max="13580" width="10.7109375" style="5" customWidth="1"/>
    <col min="13581" max="13581" width="11.42578125" style="5" customWidth="1"/>
    <col min="13582" max="13582" width="10.5703125" style="5" customWidth="1"/>
    <col min="13583" max="13823" width="9.140625" style="5"/>
    <col min="13824" max="13824" width="4" style="5" customWidth="1"/>
    <col min="13825" max="13825" width="15.85546875" style="5" customWidth="1"/>
    <col min="13826" max="13826" width="11.7109375" style="5" customWidth="1"/>
    <col min="13827" max="13827" width="15.42578125" style="5" customWidth="1"/>
    <col min="13828" max="13828" width="10.85546875" style="5" customWidth="1"/>
    <col min="13829" max="13829" width="9.5703125" style="5" customWidth="1"/>
    <col min="13830" max="13830" width="10.7109375" style="5" customWidth="1"/>
    <col min="13831" max="13831" width="10.42578125" style="5" customWidth="1"/>
    <col min="13832" max="13832" width="13.28515625" style="5" customWidth="1"/>
    <col min="13833" max="13833" width="10.28515625" style="5" customWidth="1"/>
    <col min="13834" max="13834" width="9.7109375" style="5" customWidth="1"/>
    <col min="13835" max="13836" width="10.7109375" style="5" customWidth="1"/>
    <col min="13837" max="13837" width="11.42578125" style="5" customWidth="1"/>
    <col min="13838" max="13838" width="10.5703125" style="5" customWidth="1"/>
    <col min="13839" max="14079" width="9.140625" style="5"/>
    <col min="14080" max="14080" width="4" style="5" customWidth="1"/>
    <col min="14081" max="14081" width="15.85546875" style="5" customWidth="1"/>
    <col min="14082" max="14082" width="11.7109375" style="5" customWidth="1"/>
    <col min="14083" max="14083" width="15.42578125" style="5" customWidth="1"/>
    <col min="14084" max="14084" width="10.85546875" style="5" customWidth="1"/>
    <col min="14085" max="14085" width="9.5703125" style="5" customWidth="1"/>
    <col min="14086" max="14086" width="10.7109375" style="5" customWidth="1"/>
    <col min="14087" max="14087" width="10.42578125" style="5" customWidth="1"/>
    <col min="14088" max="14088" width="13.28515625" style="5" customWidth="1"/>
    <col min="14089" max="14089" width="10.28515625" style="5" customWidth="1"/>
    <col min="14090" max="14090" width="9.7109375" style="5" customWidth="1"/>
    <col min="14091" max="14092" width="10.7109375" style="5" customWidth="1"/>
    <col min="14093" max="14093" width="11.42578125" style="5" customWidth="1"/>
    <col min="14094" max="14094" width="10.5703125" style="5" customWidth="1"/>
    <col min="14095" max="14335" width="9.140625" style="5"/>
    <col min="14336" max="14336" width="4" style="5" customWidth="1"/>
    <col min="14337" max="14337" width="15.85546875" style="5" customWidth="1"/>
    <col min="14338" max="14338" width="11.7109375" style="5" customWidth="1"/>
    <col min="14339" max="14339" width="15.42578125" style="5" customWidth="1"/>
    <col min="14340" max="14340" width="10.85546875" style="5" customWidth="1"/>
    <col min="14341" max="14341" width="9.5703125" style="5" customWidth="1"/>
    <col min="14342" max="14342" width="10.7109375" style="5" customWidth="1"/>
    <col min="14343" max="14343" width="10.42578125" style="5" customWidth="1"/>
    <col min="14344" max="14344" width="13.28515625" style="5" customWidth="1"/>
    <col min="14345" max="14345" width="10.28515625" style="5" customWidth="1"/>
    <col min="14346" max="14346" width="9.7109375" style="5" customWidth="1"/>
    <col min="14347" max="14348" width="10.7109375" style="5" customWidth="1"/>
    <col min="14349" max="14349" width="11.42578125" style="5" customWidth="1"/>
    <col min="14350" max="14350" width="10.5703125" style="5" customWidth="1"/>
    <col min="14351" max="14591" width="9.140625" style="5"/>
    <col min="14592" max="14592" width="4" style="5" customWidth="1"/>
    <col min="14593" max="14593" width="15.85546875" style="5" customWidth="1"/>
    <col min="14594" max="14594" width="11.7109375" style="5" customWidth="1"/>
    <col min="14595" max="14595" width="15.42578125" style="5" customWidth="1"/>
    <col min="14596" max="14596" width="10.85546875" style="5" customWidth="1"/>
    <col min="14597" max="14597" width="9.5703125" style="5" customWidth="1"/>
    <col min="14598" max="14598" width="10.7109375" style="5" customWidth="1"/>
    <col min="14599" max="14599" width="10.42578125" style="5" customWidth="1"/>
    <col min="14600" max="14600" width="13.28515625" style="5" customWidth="1"/>
    <col min="14601" max="14601" width="10.28515625" style="5" customWidth="1"/>
    <col min="14602" max="14602" width="9.7109375" style="5" customWidth="1"/>
    <col min="14603" max="14604" width="10.7109375" style="5" customWidth="1"/>
    <col min="14605" max="14605" width="11.42578125" style="5" customWidth="1"/>
    <col min="14606" max="14606" width="10.5703125" style="5" customWidth="1"/>
    <col min="14607" max="14847" width="9.140625" style="5"/>
    <col min="14848" max="14848" width="4" style="5" customWidth="1"/>
    <col min="14849" max="14849" width="15.85546875" style="5" customWidth="1"/>
    <col min="14850" max="14850" width="11.7109375" style="5" customWidth="1"/>
    <col min="14851" max="14851" width="15.42578125" style="5" customWidth="1"/>
    <col min="14852" max="14852" width="10.85546875" style="5" customWidth="1"/>
    <col min="14853" max="14853" width="9.5703125" style="5" customWidth="1"/>
    <col min="14854" max="14854" width="10.7109375" style="5" customWidth="1"/>
    <col min="14855" max="14855" width="10.42578125" style="5" customWidth="1"/>
    <col min="14856" max="14856" width="13.28515625" style="5" customWidth="1"/>
    <col min="14857" max="14857" width="10.28515625" style="5" customWidth="1"/>
    <col min="14858" max="14858" width="9.7109375" style="5" customWidth="1"/>
    <col min="14859" max="14860" width="10.7109375" style="5" customWidth="1"/>
    <col min="14861" max="14861" width="11.42578125" style="5" customWidth="1"/>
    <col min="14862" max="14862" width="10.5703125" style="5" customWidth="1"/>
    <col min="14863" max="15103" width="9.140625" style="5"/>
    <col min="15104" max="15104" width="4" style="5" customWidth="1"/>
    <col min="15105" max="15105" width="15.85546875" style="5" customWidth="1"/>
    <col min="15106" max="15106" width="11.7109375" style="5" customWidth="1"/>
    <col min="15107" max="15107" width="15.42578125" style="5" customWidth="1"/>
    <col min="15108" max="15108" width="10.85546875" style="5" customWidth="1"/>
    <col min="15109" max="15109" width="9.5703125" style="5" customWidth="1"/>
    <col min="15110" max="15110" width="10.7109375" style="5" customWidth="1"/>
    <col min="15111" max="15111" width="10.42578125" style="5" customWidth="1"/>
    <col min="15112" max="15112" width="13.28515625" style="5" customWidth="1"/>
    <col min="15113" max="15113" width="10.28515625" style="5" customWidth="1"/>
    <col min="15114" max="15114" width="9.7109375" style="5" customWidth="1"/>
    <col min="15115" max="15116" width="10.7109375" style="5" customWidth="1"/>
    <col min="15117" max="15117" width="11.42578125" style="5" customWidth="1"/>
    <col min="15118" max="15118" width="10.5703125" style="5" customWidth="1"/>
    <col min="15119" max="15359" width="9.140625" style="5"/>
    <col min="15360" max="15360" width="4" style="5" customWidth="1"/>
    <col min="15361" max="15361" width="15.85546875" style="5" customWidth="1"/>
    <col min="15362" max="15362" width="11.7109375" style="5" customWidth="1"/>
    <col min="15363" max="15363" width="15.42578125" style="5" customWidth="1"/>
    <col min="15364" max="15364" width="10.85546875" style="5" customWidth="1"/>
    <col min="15365" max="15365" width="9.5703125" style="5" customWidth="1"/>
    <col min="15366" max="15366" width="10.7109375" style="5" customWidth="1"/>
    <col min="15367" max="15367" width="10.42578125" style="5" customWidth="1"/>
    <col min="15368" max="15368" width="13.28515625" style="5" customWidth="1"/>
    <col min="15369" max="15369" width="10.28515625" style="5" customWidth="1"/>
    <col min="15370" max="15370" width="9.7109375" style="5" customWidth="1"/>
    <col min="15371" max="15372" width="10.7109375" style="5" customWidth="1"/>
    <col min="15373" max="15373" width="11.42578125" style="5" customWidth="1"/>
    <col min="15374" max="15374" width="10.5703125" style="5" customWidth="1"/>
    <col min="15375" max="15615" width="9.140625" style="5"/>
    <col min="15616" max="15616" width="4" style="5" customWidth="1"/>
    <col min="15617" max="15617" width="15.85546875" style="5" customWidth="1"/>
    <col min="15618" max="15618" width="11.7109375" style="5" customWidth="1"/>
    <col min="15619" max="15619" width="15.42578125" style="5" customWidth="1"/>
    <col min="15620" max="15620" width="10.85546875" style="5" customWidth="1"/>
    <col min="15621" max="15621" width="9.5703125" style="5" customWidth="1"/>
    <col min="15622" max="15622" width="10.7109375" style="5" customWidth="1"/>
    <col min="15623" max="15623" width="10.42578125" style="5" customWidth="1"/>
    <col min="15624" max="15624" width="13.28515625" style="5" customWidth="1"/>
    <col min="15625" max="15625" width="10.28515625" style="5" customWidth="1"/>
    <col min="15626" max="15626" width="9.7109375" style="5" customWidth="1"/>
    <col min="15627" max="15628" width="10.7109375" style="5" customWidth="1"/>
    <col min="15629" max="15629" width="11.42578125" style="5" customWidth="1"/>
    <col min="15630" max="15630" width="10.5703125" style="5" customWidth="1"/>
    <col min="15631" max="15871" width="9.140625" style="5"/>
    <col min="15872" max="15872" width="4" style="5" customWidth="1"/>
    <col min="15873" max="15873" width="15.85546875" style="5" customWidth="1"/>
    <col min="15874" max="15874" width="11.7109375" style="5" customWidth="1"/>
    <col min="15875" max="15875" width="15.42578125" style="5" customWidth="1"/>
    <col min="15876" max="15876" width="10.85546875" style="5" customWidth="1"/>
    <col min="15877" max="15877" width="9.5703125" style="5" customWidth="1"/>
    <col min="15878" max="15878" width="10.7109375" style="5" customWidth="1"/>
    <col min="15879" max="15879" width="10.42578125" style="5" customWidth="1"/>
    <col min="15880" max="15880" width="13.28515625" style="5" customWidth="1"/>
    <col min="15881" max="15881" width="10.28515625" style="5" customWidth="1"/>
    <col min="15882" max="15882" width="9.7109375" style="5" customWidth="1"/>
    <col min="15883" max="15884" width="10.7109375" style="5" customWidth="1"/>
    <col min="15885" max="15885" width="11.42578125" style="5" customWidth="1"/>
    <col min="15886" max="15886" width="10.5703125" style="5" customWidth="1"/>
    <col min="15887" max="16127" width="9.140625" style="5"/>
    <col min="16128" max="16128" width="4" style="5" customWidth="1"/>
    <col min="16129" max="16129" width="15.85546875" style="5" customWidth="1"/>
    <col min="16130" max="16130" width="11.7109375" style="5" customWidth="1"/>
    <col min="16131" max="16131" width="15.42578125" style="5" customWidth="1"/>
    <col min="16132" max="16132" width="10.85546875" style="5" customWidth="1"/>
    <col min="16133" max="16133" width="9.5703125" style="5" customWidth="1"/>
    <col min="16134" max="16134" width="10.7109375" style="5" customWidth="1"/>
    <col min="16135" max="16135" width="10.42578125" style="5" customWidth="1"/>
    <col min="16136" max="16136" width="13.28515625" style="5" customWidth="1"/>
    <col min="16137" max="16137" width="10.28515625" style="5" customWidth="1"/>
    <col min="16138" max="16138" width="9.7109375" style="5" customWidth="1"/>
    <col min="16139" max="16140" width="10.7109375" style="5" customWidth="1"/>
    <col min="16141" max="16141" width="11.42578125" style="5" customWidth="1"/>
    <col min="16142" max="16142" width="10.5703125" style="5" customWidth="1"/>
    <col min="16143" max="16384" width="9.140625" style="5"/>
  </cols>
  <sheetData>
    <row r="1" spans="1:14" ht="15">
      <c r="M1" s="191"/>
      <c r="N1" s="191"/>
    </row>
    <row r="3" spans="1:14" ht="18">
      <c r="B3" s="174" t="s">
        <v>61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8">
      <c r="B4" s="174" t="s">
        <v>0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>
      <c r="B5" s="6"/>
      <c r="C5" s="6"/>
      <c r="D5" s="62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52.5" customHeight="1">
      <c r="A6" s="184" t="s">
        <v>1</v>
      </c>
      <c r="B6" s="192" t="s">
        <v>27</v>
      </c>
      <c r="C6" s="182" t="s">
        <v>28</v>
      </c>
      <c r="D6" s="182"/>
      <c r="E6" s="182"/>
      <c r="F6" s="182" t="s">
        <v>29</v>
      </c>
      <c r="G6" s="182"/>
      <c r="H6" s="182" t="s">
        <v>30</v>
      </c>
      <c r="I6" s="182"/>
      <c r="J6" s="182"/>
      <c r="K6" s="182" t="s">
        <v>31</v>
      </c>
      <c r="L6" s="182"/>
      <c r="M6" s="182" t="s">
        <v>32</v>
      </c>
      <c r="N6" s="182"/>
    </row>
    <row r="7" spans="1:14" ht="54.75" customHeight="1">
      <c r="A7" s="185"/>
      <c r="B7" s="193"/>
      <c r="C7" s="182" t="s">
        <v>33</v>
      </c>
      <c r="D7" s="182" t="s">
        <v>34</v>
      </c>
      <c r="E7" s="182"/>
      <c r="F7" s="182" t="s">
        <v>35</v>
      </c>
      <c r="G7" s="182" t="s">
        <v>11</v>
      </c>
      <c r="H7" s="182" t="s">
        <v>36</v>
      </c>
      <c r="I7" s="182" t="s">
        <v>37</v>
      </c>
      <c r="J7" s="182"/>
      <c r="K7" s="182" t="s">
        <v>35</v>
      </c>
      <c r="L7" s="182" t="s">
        <v>11</v>
      </c>
      <c r="M7" s="182" t="s">
        <v>38</v>
      </c>
      <c r="N7" s="182" t="s">
        <v>47</v>
      </c>
    </row>
    <row r="8" spans="1:14" ht="44.25" customHeight="1">
      <c r="A8" s="185"/>
      <c r="B8" s="194"/>
      <c r="C8" s="183"/>
      <c r="D8" s="64" t="s">
        <v>35</v>
      </c>
      <c r="E8" s="63" t="s">
        <v>11</v>
      </c>
      <c r="F8" s="183"/>
      <c r="G8" s="183"/>
      <c r="H8" s="183"/>
      <c r="I8" s="63" t="s">
        <v>35</v>
      </c>
      <c r="J8" s="63" t="s">
        <v>11</v>
      </c>
      <c r="K8" s="183"/>
      <c r="L8" s="183"/>
      <c r="M8" s="183"/>
      <c r="N8" s="183"/>
    </row>
    <row r="9" spans="1:14" s="7" customFormat="1" ht="30" customHeight="1">
      <c r="A9" s="118" t="s">
        <v>40</v>
      </c>
      <c r="B9" s="119"/>
      <c r="C9" s="59">
        <f>C10+C11+C12+C13+C14+C15+C16+C17+C18+C20+C21+C19</f>
        <v>5100.9139184000005</v>
      </c>
      <c r="D9" s="59">
        <f>(C10*D10+C11*D11+C12*D12+C13*D13+C14*D14+C15*D15+C16*D16+C17*D17+C18*D18+C19*D19+C20*D20+C21*D21)/C9</f>
        <v>1.0526191986740843</v>
      </c>
      <c r="E9" s="59">
        <f>(C10*E10+C11*E11+C12*E12+C13*E13+C14*E14+C15*E15+C16*E16+C17*E17+C18*E18+C19*E19+C20*E20+C21*E21)/C9</f>
        <v>0.15091316304695865</v>
      </c>
      <c r="F9" s="59">
        <f>F10+F11+F12+F13+F14+F15+F16+F17+F18+F20+F21+F19</f>
        <v>5369.3199212916916</v>
      </c>
      <c r="G9" s="59">
        <f>G10+G11+G12+G13+G14+G15+G16+G17+G18+G20+G21+G19</f>
        <v>769.79505385599998</v>
      </c>
      <c r="H9" s="59">
        <f>H10+H11+H12+H13+H14+H15+H16+H17+H18+H20+H21+H19</f>
        <v>1253.2764456666666</v>
      </c>
      <c r="I9" s="59">
        <f>(H10*I10+H11*I11+H12*I12+H13*I13+H14*I14+H15*I15+H16*I16+H17*I17+H18*I18+H19*I19+H20*I20+H21*I21)/H9</f>
        <v>4.8295773779332913</v>
      </c>
      <c r="J9" s="59">
        <f>(H10*J10+H11*J11+H12*J12+H13*J13+H14*J14+H15*J15+H16*J16+H17*J17+H18*J18+H19*J19+H20*J20+H21*J21)/H9</f>
        <v>0.62073107620050538</v>
      </c>
      <c r="K9" s="59">
        <f>K10+K11+K12+K13+K14+K15+K16+K17+K18+K20+K21+K19</f>
        <v>6052.7955702883746</v>
      </c>
      <c r="L9" s="115">
        <f>L10+L11+L12+L13+L14+L15+L16+L17+L18+L20+L21+L19</f>
        <v>777.94763689541423</v>
      </c>
      <c r="M9" s="120">
        <f>F9-K9</f>
        <v>-683.47564899668305</v>
      </c>
      <c r="N9" s="120">
        <f>G9-L9</f>
        <v>-8.1525830394142531</v>
      </c>
    </row>
    <row r="10" spans="1:14" ht="30" customHeight="1">
      <c r="A10" s="117">
        <v>1</v>
      </c>
      <c r="B10" s="28" t="s">
        <v>41</v>
      </c>
      <c r="C10" s="10">
        <v>326.53107199999999</v>
      </c>
      <c r="D10" s="13">
        <v>1.3445483406859364</v>
      </c>
      <c r="E10" s="13">
        <v>0.14000000000000001</v>
      </c>
      <c r="F10" s="116">
        <f t="shared" ref="F10:F21" si="0">C10*D10</f>
        <v>439.03681104000003</v>
      </c>
      <c r="G10" s="116">
        <f>C10*E10</f>
        <v>45.714350080000003</v>
      </c>
      <c r="H10" s="81">
        <v>48.797368333333324</v>
      </c>
      <c r="I10" s="13">
        <v>6.3416835784962595</v>
      </c>
      <c r="J10" s="13">
        <v>0.7700079201912563</v>
      </c>
      <c r="K10" s="116">
        <f t="shared" ref="K10:K21" si="1">H10*I10</f>
        <v>309.45746943333336</v>
      </c>
      <c r="L10" s="116">
        <f t="shared" ref="L10:L21" si="2">H10*J10</f>
        <v>37.574360101156664</v>
      </c>
      <c r="M10" s="116">
        <f>F10-K10</f>
        <v>129.57934160666667</v>
      </c>
      <c r="N10" s="116">
        <f t="shared" ref="N10:N21" si="3">G10-L10</f>
        <v>8.1399899788433387</v>
      </c>
    </row>
    <row r="11" spans="1:14" ht="30" customHeight="1">
      <c r="A11" s="117">
        <v>2</v>
      </c>
      <c r="B11" s="28" t="s">
        <v>42</v>
      </c>
      <c r="C11" s="10">
        <v>522.93511999999998</v>
      </c>
      <c r="D11" s="13">
        <v>1.1276701704027836</v>
      </c>
      <c r="E11" s="13">
        <v>0.15</v>
      </c>
      <c r="F11" s="116">
        <f t="shared" si="0"/>
        <v>589.69833588000006</v>
      </c>
      <c r="G11" s="116">
        <f t="shared" ref="G11:G21" si="4">C11*E11</f>
        <v>78.440267999999989</v>
      </c>
      <c r="H11" s="78">
        <v>171.15667266666668</v>
      </c>
      <c r="I11" s="13">
        <v>4.8858951292393993</v>
      </c>
      <c r="J11" s="13">
        <v>0.60919117210874496</v>
      </c>
      <c r="K11" s="116">
        <f t="shared" si="1"/>
        <v>836.25355331888898</v>
      </c>
      <c r="L11" s="116">
        <f t="shared" si="2"/>
        <v>104.26713403603947</v>
      </c>
      <c r="M11" s="116">
        <f t="shared" ref="M11:M21" si="5">F11-K11</f>
        <v>-246.55521743888892</v>
      </c>
      <c r="N11" s="116">
        <f t="shared" si="3"/>
        <v>-25.826866036039476</v>
      </c>
    </row>
    <row r="12" spans="1:14" ht="30" customHeight="1">
      <c r="A12" s="117">
        <v>3</v>
      </c>
      <c r="B12" s="28" t="s">
        <v>20</v>
      </c>
      <c r="C12" s="10">
        <v>755.56701600000008</v>
      </c>
      <c r="D12" s="13">
        <v>1.2674952151696364</v>
      </c>
      <c r="E12" s="13">
        <v>0.2</v>
      </c>
      <c r="F12" s="116">
        <f t="shared" si="0"/>
        <v>957.67757752000023</v>
      </c>
      <c r="G12" s="116">
        <f t="shared" si="4"/>
        <v>151.11340320000002</v>
      </c>
      <c r="H12" s="78">
        <v>150.29615333333334</v>
      </c>
      <c r="I12" s="13">
        <v>4.7899316908665179</v>
      </c>
      <c r="J12" s="13">
        <v>0.64160885288570024</v>
      </c>
      <c r="K12" s="116">
        <f t="shared" si="1"/>
        <v>719.90830786666675</v>
      </c>
      <c r="L12" s="116">
        <f t="shared" si="2"/>
        <v>96.431342533333321</v>
      </c>
      <c r="M12" s="116">
        <f t="shared" si="5"/>
        <v>237.76926965333348</v>
      </c>
      <c r="N12" s="116">
        <f t="shared" si="3"/>
        <v>54.6820606666667</v>
      </c>
    </row>
    <row r="13" spans="1:14" ht="30" customHeight="1">
      <c r="A13" s="117">
        <v>4</v>
      </c>
      <c r="B13" s="28" t="s">
        <v>15</v>
      </c>
      <c r="C13" s="10">
        <v>103.22161600000001</v>
      </c>
      <c r="D13" s="13">
        <v>0.30444326816197104</v>
      </c>
      <c r="E13" s="13">
        <v>4.2205651498422578E-2</v>
      </c>
      <c r="F13" s="116">
        <f t="shared" si="0"/>
        <v>31.425126120000005</v>
      </c>
      <c r="G13" s="116">
        <f t="shared" si="4"/>
        <v>4.3565355520000004</v>
      </c>
      <c r="H13" s="81">
        <v>3.7678366666666667</v>
      </c>
      <c r="I13" s="13">
        <v>0.52487606062187775</v>
      </c>
      <c r="J13" s="13">
        <v>6.8949403032037559E-2</v>
      </c>
      <c r="K13" s="116">
        <f t="shared" si="1"/>
        <v>1.9776472666666671</v>
      </c>
      <c r="L13" s="116">
        <f t="shared" si="2"/>
        <v>0.25979008888888894</v>
      </c>
      <c r="M13" s="116">
        <f t="shared" si="5"/>
        <v>29.447478853333337</v>
      </c>
      <c r="N13" s="116">
        <f t="shared" si="3"/>
        <v>4.0967454631111115</v>
      </c>
    </row>
    <row r="14" spans="1:14" ht="30" customHeight="1">
      <c r="A14" s="117">
        <v>5</v>
      </c>
      <c r="B14" s="28" t="s">
        <v>43</v>
      </c>
      <c r="C14" s="10">
        <v>309.19900799999999</v>
      </c>
      <c r="D14" s="13">
        <v>0.86359527580373097</v>
      </c>
      <c r="E14" s="13">
        <v>0.13526002360266309</v>
      </c>
      <c r="F14" s="116">
        <f t="shared" si="0"/>
        <v>267.02280259200001</v>
      </c>
      <c r="G14" s="116">
        <f t="shared" si="4"/>
        <v>41.822265120000012</v>
      </c>
      <c r="H14" s="81">
        <v>33.841773333333336</v>
      </c>
      <c r="I14" s="13">
        <v>4.8906016234322189</v>
      </c>
      <c r="J14" s="13">
        <v>0.64272340882447854</v>
      </c>
      <c r="K14" s="116">
        <f t="shared" si="1"/>
        <v>165.50663160382518</v>
      </c>
      <c r="L14" s="116">
        <f t="shared" si="2"/>
        <v>21.750899917465336</v>
      </c>
      <c r="M14" s="116">
        <f t="shared" si="5"/>
        <v>101.51617098817482</v>
      </c>
      <c r="N14" s="116">
        <f t="shared" si="3"/>
        <v>20.071365202534675</v>
      </c>
    </row>
    <row r="15" spans="1:14" ht="30" customHeight="1">
      <c r="A15" s="117">
        <v>6</v>
      </c>
      <c r="B15" s="28" t="s">
        <v>19</v>
      </c>
      <c r="C15" s="10">
        <v>743.99688000000003</v>
      </c>
      <c r="D15" s="26">
        <v>1.2205105460119672</v>
      </c>
      <c r="E15" s="116">
        <v>0.18650841955143685</v>
      </c>
      <c r="F15" s="116">
        <f t="shared" si="0"/>
        <v>908.05603824000002</v>
      </c>
      <c r="G15" s="116">
        <f t="shared" si="4"/>
        <v>138.76168224000003</v>
      </c>
      <c r="H15" s="81">
        <v>325.64897666666673</v>
      </c>
      <c r="I15" s="116">
        <v>5.0079099141035224</v>
      </c>
      <c r="J15" s="116">
        <v>0.58910826752892309</v>
      </c>
      <c r="K15" s="116">
        <f t="shared" si="1"/>
        <v>1630.8207387666669</v>
      </c>
      <c r="L15" s="116">
        <f t="shared" si="2"/>
        <v>191.84250446666672</v>
      </c>
      <c r="M15" s="116">
        <f t="shared" si="5"/>
        <v>-722.76470052666684</v>
      </c>
      <c r="N15" s="116">
        <f t="shared" si="3"/>
        <v>-53.080822226666697</v>
      </c>
    </row>
    <row r="16" spans="1:14" ht="30" customHeight="1">
      <c r="A16" s="117">
        <v>7</v>
      </c>
      <c r="B16" s="28" t="s">
        <v>21</v>
      </c>
      <c r="C16" s="10">
        <v>358.61417599999993</v>
      </c>
      <c r="D16" s="13">
        <v>1.4926951595354672</v>
      </c>
      <c r="E16" s="13">
        <v>0.22</v>
      </c>
      <c r="F16" s="116">
        <f t="shared" si="0"/>
        <v>535.30164465600001</v>
      </c>
      <c r="G16" s="116">
        <f t="shared" si="4"/>
        <v>78.895118719999985</v>
      </c>
      <c r="H16" s="81">
        <v>129.30643333333333</v>
      </c>
      <c r="I16" s="13">
        <v>5.1725291482016997</v>
      </c>
      <c r="J16" s="13">
        <v>0.73344778840599356</v>
      </c>
      <c r="K16" s="116">
        <f t="shared" si="1"/>
        <v>668.84129546666657</v>
      </c>
      <c r="L16" s="116">
        <f t="shared" si="2"/>
        <v>94.839517555000384</v>
      </c>
      <c r="M16" s="116">
        <f t="shared" si="5"/>
        <v>-133.53965081066656</v>
      </c>
      <c r="N16" s="116">
        <f t="shared" si="3"/>
        <v>-15.944398835000399</v>
      </c>
    </row>
    <row r="17" spans="1:14" ht="30" customHeight="1">
      <c r="A17" s="117">
        <v>8</v>
      </c>
      <c r="B17" s="28" t="s">
        <v>22</v>
      </c>
      <c r="C17" s="10">
        <f>588.693664+7.78248</f>
        <v>596.47614399999998</v>
      </c>
      <c r="D17" s="22">
        <v>0.8528707976419786</v>
      </c>
      <c r="E17" s="22">
        <v>0.16</v>
      </c>
      <c r="F17" s="116">
        <f t="shared" si="0"/>
        <v>508.71708470769164</v>
      </c>
      <c r="G17" s="116">
        <f t="shared" si="4"/>
        <v>95.436183040000003</v>
      </c>
      <c r="H17" s="81">
        <v>164.04767666666666</v>
      </c>
      <c r="I17" s="22">
        <v>5.7545134366730748</v>
      </c>
      <c r="J17" s="22">
        <v>0.72674732262285624</v>
      </c>
      <c r="K17" s="116">
        <f t="shared" si="1"/>
        <v>944.01455963333331</v>
      </c>
      <c r="L17" s="116">
        <f t="shared" si="2"/>
        <v>119.2212098</v>
      </c>
      <c r="M17" s="116">
        <f t="shared" si="5"/>
        <v>-435.29747492564167</v>
      </c>
      <c r="N17" s="116">
        <f t="shared" si="3"/>
        <v>-23.785026759999994</v>
      </c>
    </row>
    <row r="18" spans="1:14" ht="30" customHeight="1">
      <c r="A18" s="117">
        <v>9</v>
      </c>
      <c r="B18" s="28" t="s">
        <v>23</v>
      </c>
      <c r="C18" s="10">
        <v>599.90345600000001</v>
      </c>
      <c r="D18" s="22">
        <v>1.2545496426811715</v>
      </c>
      <c r="E18" s="22">
        <v>0.16</v>
      </c>
      <c r="F18" s="116">
        <f t="shared" si="0"/>
        <v>752.60866636799994</v>
      </c>
      <c r="G18" s="116">
        <f>C18*E18</f>
        <v>95.984552960000002</v>
      </c>
      <c r="H18" s="81">
        <v>150.90824000000001</v>
      </c>
      <c r="I18" s="22">
        <v>4.0217873117244416</v>
      </c>
      <c r="J18" s="22">
        <v>0.55300137614949207</v>
      </c>
      <c r="K18" s="116">
        <f t="shared" si="1"/>
        <v>606.92084486666693</v>
      </c>
      <c r="L18" s="116">
        <f t="shared" si="2"/>
        <v>83.452464392297827</v>
      </c>
      <c r="M18" s="116">
        <f t="shared" si="5"/>
        <v>145.68782150133302</v>
      </c>
      <c r="N18" s="116">
        <f t="shared" si="3"/>
        <v>12.532088567702175</v>
      </c>
    </row>
    <row r="19" spans="1:14" ht="30" customHeight="1">
      <c r="A19" s="117">
        <v>10</v>
      </c>
      <c r="B19" s="28" t="s">
        <v>44</v>
      </c>
      <c r="C19" s="10">
        <v>330.68215999999995</v>
      </c>
      <c r="D19" s="22">
        <v>0.54114789723158951</v>
      </c>
      <c r="E19" s="22">
        <v>0.05</v>
      </c>
      <c r="F19" s="116">
        <f t="shared" si="0"/>
        <v>178.94795553600002</v>
      </c>
      <c r="G19" s="116">
        <f t="shared" si="4"/>
        <v>16.534108</v>
      </c>
      <c r="H19" s="81">
        <v>24.802846666666667</v>
      </c>
      <c r="I19" s="22">
        <v>1.964184116500606</v>
      </c>
      <c r="J19" s="22">
        <v>0.38605544202318709</v>
      </c>
      <c r="K19" s="116">
        <f t="shared" si="1"/>
        <v>48.71735746666667</v>
      </c>
      <c r="L19" s="116">
        <f t="shared" si="2"/>
        <v>9.5752739333333334</v>
      </c>
      <c r="M19" s="116">
        <f t="shared" si="5"/>
        <v>130.23059806933335</v>
      </c>
      <c r="N19" s="116">
        <f t="shared" si="3"/>
        <v>6.9588340666666664</v>
      </c>
    </row>
    <row r="20" spans="1:14" ht="30" customHeight="1">
      <c r="A20" s="117">
        <v>11</v>
      </c>
      <c r="B20" s="28" t="s">
        <v>45</v>
      </c>
      <c r="C20" s="10">
        <v>224.532464</v>
      </c>
      <c r="D20" s="22">
        <v>0.42819807833222728</v>
      </c>
      <c r="E20" s="22">
        <v>0.04</v>
      </c>
      <c r="F20" s="116">
        <f t="shared" si="0"/>
        <v>96.144369608000005</v>
      </c>
      <c r="G20" s="116">
        <f t="shared" si="4"/>
        <v>8.9812985600000008</v>
      </c>
      <c r="H20" s="81">
        <v>5.797006333333333</v>
      </c>
      <c r="I20" s="22">
        <v>0.59811623596502961</v>
      </c>
      <c r="J20" s="22">
        <v>7.322814929006892E-2</v>
      </c>
      <c r="K20" s="116">
        <f t="shared" si="1"/>
        <v>3.467283607958771</v>
      </c>
      <c r="L20" s="116">
        <f t="shared" si="2"/>
        <v>0.42450404521280832</v>
      </c>
      <c r="M20" s="116">
        <f t="shared" si="5"/>
        <v>92.677086000041228</v>
      </c>
      <c r="N20" s="116">
        <f t="shared" si="3"/>
        <v>8.5567945147871924</v>
      </c>
    </row>
    <row r="21" spans="1:14" ht="30" customHeight="1">
      <c r="A21" s="117">
        <v>12</v>
      </c>
      <c r="B21" s="28" t="s">
        <v>46</v>
      </c>
      <c r="C21" s="65">
        <v>229.25480639999995</v>
      </c>
      <c r="D21" s="22">
        <v>0.45662514416971467</v>
      </c>
      <c r="E21" s="22">
        <v>0.06</v>
      </c>
      <c r="F21" s="116">
        <f t="shared" si="0"/>
        <v>104.683509024</v>
      </c>
      <c r="G21" s="116">
        <f t="shared" si="4"/>
        <v>13.755288383999996</v>
      </c>
      <c r="H21" s="81">
        <v>44.905461666666667</v>
      </c>
      <c r="I21" s="22">
        <v>2.6034668535167804</v>
      </c>
      <c r="J21" s="22">
        <v>0.40771512743649663</v>
      </c>
      <c r="K21" s="116">
        <f t="shared" si="1"/>
        <v>116.90988099103507</v>
      </c>
      <c r="L21" s="116">
        <f t="shared" si="2"/>
        <v>18.308636026019716</v>
      </c>
      <c r="M21" s="116">
        <f t="shared" si="5"/>
        <v>-12.226371967035064</v>
      </c>
      <c r="N21" s="116">
        <f t="shared" si="3"/>
        <v>-4.5533476420197196</v>
      </c>
    </row>
    <row r="23" spans="1:14">
      <c r="C23" s="18"/>
    </row>
    <row r="25" spans="1:14" ht="15">
      <c r="E25" s="66"/>
    </row>
  </sheetData>
  <mergeCells count="20">
    <mergeCell ref="K7:K8"/>
    <mergeCell ref="L7:L8"/>
    <mergeCell ref="M7:M8"/>
    <mergeCell ref="M1:N1"/>
    <mergeCell ref="B3:N3"/>
    <mergeCell ref="B4:N4"/>
    <mergeCell ref="K6:L6"/>
    <mergeCell ref="N7:N8"/>
    <mergeCell ref="M6:N6"/>
    <mergeCell ref="A6:A8"/>
    <mergeCell ref="B6:B8"/>
    <mergeCell ref="C6:E6"/>
    <mergeCell ref="F6:G6"/>
    <mergeCell ref="H6:J6"/>
    <mergeCell ref="C7:C8"/>
    <mergeCell ref="D7:E7"/>
    <mergeCell ref="F7:F8"/>
    <mergeCell ref="G7:G8"/>
    <mergeCell ref="H7:H8"/>
    <mergeCell ref="I7:J7"/>
  </mergeCells>
  <pageMargins left="0.51181102362204722" right="0.27559055118110237" top="0.33" bottom="0.15748031496062992" header="0.13" footer="0.15748031496062992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135B-1B72-4244-BC3E-AF96F32578E4}">
  <sheetPr>
    <tabColor rgb="FFFFFF00"/>
  </sheetPr>
  <dimension ref="A1:O26"/>
  <sheetViews>
    <sheetView showZeros="0" zoomScale="110" zoomScaleNormal="110" zoomScaleSheetLayoutView="100" workbookViewId="0">
      <selection activeCell="I18" sqref="I18"/>
    </sheetView>
  </sheetViews>
  <sheetFormatPr defaultRowHeight="14.25"/>
  <cols>
    <col min="1" max="1" width="4" style="68" customWidth="1"/>
    <col min="2" max="2" width="15.85546875" style="68" customWidth="1"/>
    <col min="3" max="3" width="15.42578125" style="68" customWidth="1"/>
    <col min="4" max="4" width="10.85546875" style="69" customWidth="1"/>
    <col min="5" max="5" width="9.5703125" style="68" customWidth="1"/>
    <col min="6" max="6" width="10.7109375" style="68" customWidth="1"/>
    <col min="7" max="7" width="10.42578125" style="68" customWidth="1"/>
    <col min="8" max="8" width="13.28515625" style="68" customWidth="1"/>
    <col min="9" max="9" width="10.28515625" style="68" customWidth="1"/>
    <col min="10" max="10" width="9.7109375" style="68" customWidth="1"/>
    <col min="11" max="12" width="10.7109375" style="68" customWidth="1"/>
    <col min="13" max="13" width="11.42578125" style="68" customWidth="1"/>
    <col min="14" max="14" width="10.5703125" style="68" customWidth="1"/>
    <col min="15" max="255" width="9.140625" style="68"/>
    <col min="256" max="256" width="4" style="68" customWidth="1"/>
    <col min="257" max="257" width="15.85546875" style="68" customWidth="1"/>
    <col min="258" max="258" width="11.7109375" style="68" customWidth="1"/>
    <col min="259" max="259" width="15.42578125" style="68" customWidth="1"/>
    <col min="260" max="260" width="10.85546875" style="68" customWidth="1"/>
    <col min="261" max="261" width="9.5703125" style="68" customWidth="1"/>
    <col min="262" max="262" width="10.7109375" style="68" customWidth="1"/>
    <col min="263" max="263" width="10.42578125" style="68" customWidth="1"/>
    <col min="264" max="264" width="13.28515625" style="68" customWidth="1"/>
    <col min="265" max="265" width="10.28515625" style="68" customWidth="1"/>
    <col min="266" max="266" width="9.7109375" style="68" customWidth="1"/>
    <col min="267" max="268" width="10.7109375" style="68" customWidth="1"/>
    <col min="269" max="269" width="11.42578125" style="68" customWidth="1"/>
    <col min="270" max="270" width="10.5703125" style="68" customWidth="1"/>
    <col min="271" max="511" width="9.140625" style="68"/>
    <col min="512" max="512" width="4" style="68" customWidth="1"/>
    <col min="513" max="513" width="15.85546875" style="68" customWidth="1"/>
    <col min="514" max="514" width="11.7109375" style="68" customWidth="1"/>
    <col min="515" max="515" width="15.42578125" style="68" customWidth="1"/>
    <col min="516" max="516" width="10.85546875" style="68" customWidth="1"/>
    <col min="517" max="517" width="9.5703125" style="68" customWidth="1"/>
    <col min="518" max="518" width="10.7109375" style="68" customWidth="1"/>
    <col min="519" max="519" width="10.42578125" style="68" customWidth="1"/>
    <col min="520" max="520" width="13.28515625" style="68" customWidth="1"/>
    <col min="521" max="521" width="10.28515625" style="68" customWidth="1"/>
    <col min="522" max="522" width="9.7109375" style="68" customWidth="1"/>
    <col min="523" max="524" width="10.7109375" style="68" customWidth="1"/>
    <col min="525" max="525" width="11.42578125" style="68" customWidth="1"/>
    <col min="526" max="526" width="10.5703125" style="68" customWidth="1"/>
    <col min="527" max="767" width="9.140625" style="68"/>
    <col min="768" max="768" width="4" style="68" customWidth="1"/>
    <col min="769" max="769" width="15.85546875" style="68" customWidth="1"/>
    <col min="770" max="770" width="11.7109375" style="68" customWidth="1"/>
    <col min="771" max="771" width="15.42578125" style="68" customWidth="1"/>
    <col min="772" max="772" width="10.85546875" style="68" customWidth="1"/>
    <col min="773" max="773" width="9.5703125" style="68" customWidth="1"/>
    <col min="774" max="774" width="10.7109375" style="68" customWidth="1"/>
    <col min="775" max="775" width="10.42578125" style="68" customWidth="1"/>
    <col min="776" max="776" width="13.28515625" style="68" customWidth="1"/>
    <col min="777" max="777" width="10.28515625" style="68" customWidth="1"/>
    <col min="778" max="778" width="9.7109375" style="68" customWidth="1"/>
    <col min="779" max="780" width="10.7109375" style="68" customWidth="1"/>
    <col min="781" max="781" width="11.42578125" style="68" customWidth="1"/>
    <col min="782" max="782" width="10.5703125" style="68" customWidth="1"/>
    <col min="783" max="1023" width="9.140625" style="68"/>
    <col min="1024" max="1024" width="4" style="68" customWidth="1"/>
    <col min="1025" max="1025" width="15.85546875" style="68" customWidth="1"/>
    <col min="1026" max="1026" width="11.7109375" style="68" customWidth="1"/>
    <col min="1027" max="1027" width="15.42578125" style="68" customWidth="1"/>
    <col min="1028" max="1028" width="10.85546875" style="68" customWidth="1"/>
    <col min="1029" max="1029" width="9.5703125" style="68" customWidth="1"/>
    <col min="1030" max="1030" width="10.7109375" style="68" customWidth="1"/>
    <col min="1031" max="1031" width="10.42578125" style="68" customWidth="1"/>
    <col min="1032" max="1032" width="13.28515625" style="68" customWidth="1"/>
    <col min="1033" max="1033" width="10.28515625" style="68" customWidth="1"/>
    <col min="1034" max="1034" width="9.7109375" style="68" customWidth="1"/>
    <col min="1035" max="1036" width="10.7109375" style="68" customWidth="1"/>
    <col min="1037" max="1037" width="11.42578125" style="68" customWidth="1"/>
    <col min="1038" max="1038" width="10.5703125" style="68" customWidth="1"/>
    <col min="1039" max="1279" width="9.140625" style="68"/>
    <col min="1280" max="1280" width="4" style="68" customWidth="1"/>
    <col min="1281" max="1281" width="15.85546875" style="68" customWidth="1"/>
    <col min="1282" max="1282" width="11.7109375" style="68" customWidth="1"/>
    <col min="1283" max="1283" width="15.42578125" style="68" customWidth="1"/>
    <col min="1284" max="1284" width="10.85546875" style="68" customWidth="1"/>
    <col min="1285" max="1285" width="9.5703125" style="68" customWidth="1"/>
    <col min="1286" max="1286" width="10.7109375" style="68" customWidth="1"/>
    <col min="1287" max="1287" width="10.42578125" style="68" customWidth="1"/>
    <col min="1288" max="1288" width="13.28515625" style="68" customWidth="1"/>
    <col min="1289" max="1289" width="10.28515625" style="68" customWidth="1"/>
    <col min="1290" max="1290" width="9.7109375" style="68" customWidth="1"/>
    <col min="1291" max="1292" width="10.7109375" style="68" customWidth="1"/>
    <col min="1293" max="1293" width="11.42578125" style="68" customWidth="1"/>
    <col min="1294" max="1294" width="10.5703125" style="68" customWidth="1"/>
    <col min="1295" max="1535" width="9.140625" style="68"/>
    <col min="1536" max="1536" width="4" style="68" customWidth="1"/>
    <col min="1537" max="1537" width="15.85546875" style="68" customWidth="1"/>
    <col min="1538" max="1538" width="11.7109375" style="68" customWidth="1"/>
    <col min="1539" max="1539" width="15.42578125" style="68" customWidth="1"/>
    <col min="1540" max="1540" width="10.85546875" style="68" customWidth="1"/>
    <col min="1541" max="1541" width="9.5703125" style="68" customWidth="1"/>
    <col min="1542" max="1542" width="10.7109375" style="68" customWidth="1"/>
    <col min="1543" max="1543" width="10.42578125" style="68" customWidth="1"/>
    <col min="1544" max="1544" width="13.28515625" style="68" customWidth="1"/>
    <col min="1545" max="1545" width="10.28515625" style="68" customWidth="1"/>
    <col min="1546" max="1546" width="9.7109375" style="68" customWidth="1"/>
    <col min="1547" max="1548" width="10.7109375" style="68" customWidth="1"/>
    <col min="1549" max="1549" width="11.42578125" style="68" customWidth="1"/>
    <col min="1550" max="1550" width="10.5703125" style="68" customWidth="1"/>
    <col min="1551" max="1791" width="9.140625" style="68"/>
    <col min="1792" max="1792" width="4" style="68" customWidth="1"/>
    <col min="1793" max="1793" width="15.85546875" style="68" customWidth="1"/>
    <col min="1794" max="1794" width="11.7109375" style="68" customWidth="1"/>
    <col min="1795" max="1795" width="15.42578125" style="68" customWidth="1"/>
    <col min="1796" max="1796" width="10.85546875" style="68" customWidth="1"/>
    <col min="1797" max="1797" width="9.5703125" style="68" customWidth="1"/>
    <col min="1798" max="1798" width="10.7109375" style="68" customWidth="1"/>
    <col min="1799" max="1799" width="10.42578125" style="68" customWidth="1"/>
    <col min="1800" max="1800" width="13.28515625" style="68" customWidth="1"/>
    <col min="1801" max="1801" width="10.28515625" style="68" customWidth="1"/>
    <col min="1802" max="1802" width="9.7109375" style="68" customWidth="1"/>
    <col min="1803" max="1804" width="10.7109375" style="68" customWidth="1"/>
    <col min="1805" max="1805" width="11.42578125" style="68" customWidth="1"/>
    <col min="1806" max="1806" width="10.5703125" style="68" customWidth="1"/>
    <col min="1807" max="2047" width="9.140625" style="68"/>
    <col min="2048" max="2048" width="4" style="68" customWidth="1"/>
    <col min="2049" max="2049" width="15.85546875" style="68" customWidth="1"/>
    <col min="2050" max="2050" width="11.7109375" style="68" customWidth="1"/>
    <col min="2051" max="2051" width="15.42578125" style="68" customWidth="1"/>
    <col min="2052" max="2052" width="10.85546875" style="68" customWidth="1"/>
    <col min="2053" max="2053" width="9.5703125" style="68" customWidth="1"/>
    <col min="2054" max="2054" width="10.7109375" style="68" customWidth="1"/>
    <col min="2055" max="2055" width="10.42578125" style="68" customWidth="1"/>
    <col min="2056" max="2056" width="13.28515625" style="68" customWidth="1"/>
    <col min="2057" max="2057" width="10.28515625" style="68" customWidth="1"/>
    <col min="2058" max="2058" width="9.7109375" style="68" customWidth="1"/>
    <col min="2059" max="2060" width="10.7109375" style="68" customWidth="1"/>
    <col min="2061" max="2061" width="11.42578125" style="68" customWidth="1"/>
    <col min="2062" max="2062" width="10.5703125" style="68" customWidth="1"/>
    <col min="2063" max="2303" width="9.140625" style="68"/>
    <col min="2304" max="2304" width="4" style="68" customWidth="1"/>
    <col min="2305" max="2305" width="15.85546875" style="68" customWidth="1"/>
    <col min="2306" max="2306" width="11.7109375" style="68" customWidth="1"/>
    <col min="2307" max="2307" width="15.42578125" style="68" customWidth="1"/>
    <col min="2308" max="2308" width="10.85546875" style="68" customWidth="1"/>
    <col min="2309" max="2309" width="9.5703125" style="68" customWidth="1"/>
    <col min="2310" max="2310" width="10.7109375" style="68" customWidth="1"/>
    <col min="2311" max="2311" width="10.42578125" style="68" customWidth="1"/>
    <col min="2312" max="2312" width="13.28515625" style="68" customWidth="1"/>
    <col min="2313" max="2313" width="10.28515625" style="68" customWidth="1"/>
    <col min="2314" max="2314" width="9.7109375" style="68" customWidth="1"/>
    <col min="2315" max="2316" width="10.7109375" style="68" customWidth="1"/>
    <col min="2317" max="2317" width="11.42578125" style="68" customWidth="1"/>
    <col min="2318" max="2318" width="10.5703125" style="68" customWidth="1"/>
    <col min="2319" max="2559" width="9.140625" style="68"/>
    <col min="2560" max="2560" width="4" style="68" customWidth="1"/>
    <col min="2561" max="2561" width="15.85546875" style="68" customWidth="1"/>
    <col min="2562" max="2562" width="11.7109375" style="68" customWidth="1"/>
    <col min="2563" max="2563" width="15.42578125" style="68" customWidth="1"/>
    <col min="2564" max="2564" width="10.85546875" style="68" customWidth="1"/>
    <col min="2565" max="2565" width="9.5703125" style="68" customWidth="1"/>
    <col min="2566" max="2566" width="10.7109375" style="68" customWidth="1"/>
    <col min="2567" max="2567" width="10.42578125" style="68" customWidth="1"/>
    <col min="2568" max="2568" width="13.28515625" style="68" customWidth="1"/>
    <col min="2569" max="2569" width="10.28515625" style="68" customWidth="1"/>
    <col min="2570" max="2570" width="9.7109375" style="68" customWidth="1"/>
    <col min="2571" max="2572" width="10.7109375" style="68" customWidth="1"/>
    <col min="2573" max="2573" width="11.42578125" style="68" customWidth="1"/>
    <col min="2574" max="2574" width="10.5703125" style="68" customWidth="1"/>
    <col min="2575" max="2815" width="9.140625" style="68"/>
    <col min="2816" max="2816" width="4" style="68" customWidth="1"/>
    <col min="2817" max="2817" width="15.85546875" style="68" customWidth="1"/>
    <col min="2818" max="2818" width="11.7109375" style="68" customWidth="1"/>
    <col min="2819" max="2819" width="15.42578125" style="68" customWidth="1"/>
    <col min="2820" max="2820" width="10.85546875" style="68" customWidth="1"/>
    <col min="2821" max="2821" width="9.5703125" style="68" customWidth="1"/>
    <col min="2822" max="2822" width="10.7109375" style="68" customWidth="1"/>
    <col min="2823" max="2823" width="10.42578125" style="68" customWidth="1"/>
    <col min="2824" max="2824" width="13.28515625" style="68" customWidth="1"/>
    <col min="2825" max="2825" width="10.28515625" style="68" customWidth="1"/>
    <col min="2826" max="2826" width="9.7109375" style="68" customWidth="1"/>
    <col min="2827" max="2828" width="10.7109375" style="68" customWidth="1"/>
    <col min="2829" max="2829" width="11.42578125" style="68" customWidth="1"/>
    <col min="2830" max="2830" width="10.5703125" style="68" customWidth="1"/>
    <col min="2831" max="3071" width="9.140625" style="68"/>
    <col min="3072" max="3072" width="4" style="68" customWidth="1"/>
    <col min="3073" max="3073" width="15.85546875" style="68" customWidth="1"/>
    <col min="3074" max="3074" width="11.7109375" style="68" customWidth="1"/>
    <col min="3075" max="3075" width="15.42578125" style="68" customWidth="1"/>
    <col min="3076" max="3076" width="10.85546875" style="68" customWidth="1"/>
    <col min="3077" max="3077" width="9.5703125" style="68" customWidth="1"/>
    <col min="3078" max="3078" width="10.7109375" style="68" customWidth="1"/>
    <col min="3079" max="3079" width="10.42578125" style="68" customWidth="1"/>
    <col min="3080" max="3080" width="13.28515625" style="68" customWidth="1"/>
    <col min="3081" max="3081" width="10.28515625" style="68" customWidth="1"/>
    <col min="3082" max="3082" width="9.7109375" style="68" customWidth="1"/>
    <col min="3083" max="3084" width="10.7109375" style="68" customWidth="1"/>
    <col min="3085" max="3085" width="11.42578125" style="68" customWidth="1"/>
    <col min="3086" max="3086" width="10.5703125" style="68" customWidth="1"/>
    <col min="3087" max="3327" width="9.140625" style="68"/>
    <col min="3328" max="3328" width="4" style="68" customWidth="1"/>
    <col min="3329" max="3329" width="15.85546875" style="68" customWidth="1"/>
    <col min="3330" max="3330" width="11.7109375" style="68" customWidth="1"/>
    <col min="3331" max="3331" width="15.42578125" style="68" customWidth="1"/>
    <col min="3332" max="3332" width="10.85546875" style="68" customWidth="1"/>
    <col min="3333" max="3333" width="9.5703125" style="68" customWidth="1"/>
    <col min="3334" max="3334" width="10.7109375" style="68" customWidth="1"/>
    <col min="3335" max="3335" width="10.42578125" style="68" customWidth="1"/>
    <col min="3336" max="3336" width="13.28515625" style="68" customWidth="1"/>
    <col min="3337" max="3337" width="10.28515625" style="68" customWidth="1"/>
    <col min="3338" max="3338" width="9.7109375" style="68" customWidth="1"/>
    <col min="3339" max="3340" width="10.7109375" style="68" customWidth="1"/>
    <col min="3341" max="3341" width="11.42578125" style="68" customWidth="1"/>
    <col min="3342" max="3342" width="10.5703125" style="68" customWidth="1"/>
    <col min="3343" max="3583" width="9.140625" style="68"/>
    <col min="3584" max="3584" width="4" style="68" customWidth="1"/>
    <col min="3585" max="3585" width="15.85546875" style="68" customWidth="1"/>
    <col min="3586" max="3586" width="11.7109375" style="68" customWidth="1"/>
    <col min="3587" max="3587" width="15.42578125" style="68" customWidth="1"/>
    <col min="3588" max="3588" width="10.85546875" style="68" customWidth="1"/>
    <col min="3589" max="3589" width="9.5703125" style="68" customWidth="1"/>
    <col min="3590" max="3590" width="10.7109375" style="68" customWidth="1"/>
    <col min="3591" max="3591" width="10.42578125" style="68" customWidth="1"/>
    <col min="3592" max="3592" width="13.28515625" style="68" customWidth="1"/>
    <col min="3593" max="3593" width="10.28515625" style="68" customWidth="1"/>
    <col min="3594" max="3594" width="9.7109375" style="68" customWidth="1"/>
    <col min="3595" max="3596" width="10.7109375" style="68" customWidth="1"/>
    <col min="3597" max="3597" width="11.42578125" style="68" customWidth="1"/>
    <col min="3598" max="3598" width="10.5703125" style="68" customWidth="1"/>
    <col min="3599" max="3839" width="9.140625" style="68"/>
    <col min="3840" max="3840" width="4" style="68" customWidth="1"/>
    <col min="3841" max="3841" width="15.85546875" style="68" customWidth="1"/>
    <col min="3842" max="3842" width="11.7109375" style="68" customWidth="1"/>
    <col min="3843" max="3843" width="15.42578125" style="68" customWidth="1"/>
    <col min="3844" max="3844" width="10.85546875" style="68" customWidth="1"/>
    <col min="3845" max="3845" width="9.5703125" style="68" customWidth="1"/>
    <col min="3846" max="3846" width="10.7109375" style="68" customWidth="1"/>
    <col min="3847" max="3847" width="10.42578125" style="68" customWidth="1"/>
    <col min="3848" max="3848" width="13.28515625" style="68" customWidth="1"/>
    <col min="3849" max="3849" width="10.28515625" style="68" customWidth="1"/>
    <col min="3850" max="3850" width="9.7109375" style="68" customWidth="1"/>
    <col min="3851" max="3852" width="10.7109375" style="68" customWidth="1"/>
    <col min="3853" max="3853" width="11.42578125" style="68" customWidth="1"/>
    <col min="3854" max="3854" width="10.5703125" style="68" customWidth="1"/>
    <col min="3855" max="4095" width="9.140625" style="68"/>
    <col min="4096" max="4096" width="4" style="68" customWidth="1"/>
    <col min="4097" max="4097" width="15.85546875" style="68" customWidth="1"/>
    <col min="4098" max="4098" width="11.7109375" style="68" customWidth="1"/>
    <col min="4099" max="4099" width="15.42578125" style="68" customWidth="1"/>
    <col min="4100" max="4100" width="10.85546875" style="68" customWidth="1"/>
    <col min="4101" max="4101" width="9.5703125" style="68" customWidth="1"/>
    <col min="4102" max="4102" width="10.7109375" style="68" customWidth="1"/>
    <col min="4103" max="4103" width="10.42578125" style="68" customWidth="1"/>
    <col min="4104" max="4104" width="13.28515625" style="68" customWidth="1"/>
    <col min="4105" max="4105" width="10.28515625" style="68" customWidth="1"/>
    <col min="4106" max="4106" width="9.7109375" style="68" customWidth="1"/>
    <col min="4107" max="4108" width="10.7109375" style="68" customWidth="1"/>
    <col min="4109" max="4109" width="11.42578125" style="68" customWidth="1"/>
    <col min="4110" max="4110" width="10.5703125" style="68" customWidth="1"/>
    <col min="4111" max="4351" width="9.140625" style="68"/>
    <col min="4352" max="4352" width="4" style="68" customWidth="1"/>
    <col min="4353" max="4353" width="15.85546875" style="68" customWidth="1"/>
    <col min="4354" max="4354" width="11.7109375" style="68" customWidth="1"/>
    <col min="4355" max="4355" width="15.42578125" style="68" customWidth="1"/>
    <col min="4356" max="4356" width="10.85546875" style="68" customWidth="1"/>
    <col min="4357" max="4357" width="9.5703125" style="68" customWidth="1"/>
    <col min="4358" max="4358" width="10.7109375" style="68" customWidth="1"/>
    <col min="4359" max="4359" width="10.42578125" style="68" customWidth="1"/>
    <col min="4360" max="4360" width="13.28515625" style="68" customWidth="1"/>
    <col min="4361" max="4361" width="10.28515625" style="68" customWidth="1"/>
    <col min="4362" max="4362" width="9.7109375" style="68" customWidth="1"/>
    <col min="4363" max="4364" width="10.7109375" style="68" customWidth="1"/>
    <col min="4365" max="4365" width="11.42578125" style="68" customWidth="1"/>
    <col min="4366" max="4366" width="10.5703125" style="68" customWidth="1"/>
    <col min="4367" max="4607" width="9.140625" style="68"/>
    <col min="4608" max="4608" width="4" style="68" customWidth="1"/>
    <col min="4609" max="4609" width="15.85546875" style="68" customWidth="1"/>
    <col min="4610" max="4610" width="11.7109375" style="68" customWidth="1"/>
    <col min="4611" max="4611" width="15.42578125" style="68" customWidth="1"/>
    <col min="4612" max="4612" width="10.85546875" style="68" customWidth="1"/>
    <col min="4613" max="4613" width="9.5703125" style="68" customWidth="1"/>
    <col min="4614" max="4614" width="10.7109375" style="68" customWidth="1"/>
    <col min="4615" max="4615" width="10.42578125" style="68" customWidth="1"/>
    <col min="4616" max="4616" width="13.28515625" style="68" customWidth="1"/>
    <col min="4617" max="4617" width="10.28515625" style="68" customWidth="1"/>
    <col min="4618" max="4618" width="9.7109375" style="68" customWidth="1"/>
    <col min="4619" max="4620" width="10.7109375" style="68" customWidth="1"/>
    <col min="4621" max="4621" width="11.42578125" style="68" customWidth="1"/>
    <col min="4622" max="4622" width="10.5703125" style="68" customWidth="1"/>
    <col min="4623" max="4863" width="9.140625" style="68"/>
    <col min="4864" max="4864" width="4" style="68" customWidth="1"/>
    <col min="4865" max="4865" width="15.85546875" style="68" customWidth="1"/>
    <col min="4866" max="4866" width="11.7109375" style="68" customWidth="1"/>
    <col min="4867" max="4867" width="15.42578125" style="68" customWidth="1"/>
    <col min="4868" max="4868" width="10.85546875" style="68" customWidth="1"/>
    <col min="4869" max="4869" width="9.5703125" style="68" customWidth="1"/>
    <col min="4870" max="4870" width="10.7109375" style="68" customWidth="1"/>
    <col min="4871" max="4871" width="10.42578125" style="68" customWidth="1"/>
    <col min="4872" max="4872" width="13.28515625" style="68" customWidth="1"/>
    <col min="4873" max="4873" width="10.28515625" style="68" customWidth="1"/>
    <col min="4874" max="4874" width="9.7109375" style="68" customWidth="1"/>
    <col min="4875" max="4876" width="10.7109375" style="68" customWidth="1"/>
    <col min="4877" max="4877" width="11.42578125" style="68" customWidth="1"/>
    <col min="4878" max="4878" width="10.5703125" style="68" customWidth="1"/>
    <col min="4879" max="5119" width="9.140625" style="68"/>
    <col min="5120" max="5120" width="4" style="68" customWidth="1"/>
    <col min="5121" max="5121" width="15.85546875" style="68" customWidth="1"/>
    <col min="5122" max="5122" width="11.7109375" style="68" customWidth="1"/>
    <col min="5123" max="5123" width="15.42578125" style="68" customWidth="1"/>
    <col min="5124" max="5124" width="10.85546875" style="68" customWidth="1"/>
    <col min="5125" max="5125" width="9.5703125" style="68" customWidth="1"/>
    <col min="5126" max="5126" width="10.7109375" style="68" customWidth="1"/>
    <col min="5127" max="5127" width="10.42578125" style="68" customWidth="1"/>
    <col min="5128" max="5128" width="13.28515625" style="68" customWidth="1"/>
    <col min="5129" max="5129" width="10.28515625" style="68" customWidth="1"/>
    <col min="5130" max="5130" width="9.7109375" style="68" customWidth="1"/>
    <col min="5131" max="5132" width="10.7109375" style="68" customWidth="1"/>
    <col min="5133" max="5133" width="11.42578125" style="68" customWidth="1"/>
    <col min="5134" max="5134" width="10.5703125" style="68" customWidth="1"/>
    <col min="5135" max="5375" width="9.140625" style="68"/>
    <col min="5376" max="5376" width="4" style="68" customWidth="1"/>
    <col min="5377" max="5377" width="15.85546875" style="68" customWidth="1"/>
    <col min="5378" max="5378" width="11.7109375" style="68" customWidth="1"/>
    <col min="5379" max="5379" width="15.42578125" style="68" customWidth="1"/>
    <col min="5380" max="5380" width="10.85546875" style="68" customWidth="1"/>
    <col min="5381" max="5381" width="9.5703125" style="68" customWidth="1"/>
    <col min="5382" max="5382" width="10.7109375" style="68" customWidth="1"/>
    <col min="5383" max="5383" width="10.42578125" style="68" customWidth="1"/>
    <col min="5384" max="5384" width="13.28515625" style="68" customWidth="1"/>
    <col min="5385" max="5385" width="10.28515625" style="68" customWidth="1"/>
    <col min="5386" max="5386" width="9.7109375" style="68" customWidth="1"/>
    <col min="5387" max="5388" width="10.7109375" style="68" customWidth="1"/>
    <col min="5389" max="5389" width="11.42578125" style="68" customWidth="1"/>
    <col min="5390" max="5390" width="10.5703125" style="68" customWidth="1"/>
    <col min="5391" max="5631" width="9.140625" style="68"/>
    <col min="5632" max="5632" width="4" style="68" customWidth="1"/>
    <col min="5633" max="5633" width="15.85546875" style="68" customWidth="1"/>
    <col min="5634" max="5634" width="11.7109375" style="68" customWidth="1"/>
    <col min="5635" max="5635" width="15.42578125" style="68" customWidth="1"/>
    <col min="5636" max="5636" width="10.85546875" style="68" customWidth="1"/>
    <col min="5637" max="5637" width="9.5703125" style="68" customWidth="1"/>
    <col min="5638" max="5638" width="10.7109375" style="68" customWidth="1"/>
    <col min="5639" max="5639" width="10.42578125" style="68" customWidth="1"/>
    <col min="5640" max="5640" width="13.28515625" style="68" customWidth="1"/>
    <col min="5641" max="5641" width="10.28515625" style="68" customWidth="1"/>
    <col min="5642" max="5642" width="9.7109375" style="68" customWidth="1"/>
    <col min="5643" max="5644" width="10.7109375" style="68" customWidth="1"/>
    <col min="5645" max="5645" width="11.42578125" style="68" customWidth="1"/>
    <col min="5646" max="5646" width="10.5703125" style="68" customWidth="1"/>
    <col min="5647" max="5887" width="9.140625" style="68"/>
    <col min="5888" max="5888" width="4" style="68" customWidth="1"/>
    <col min="5889" max="5889" width="15.85546875" style="68" customWidth="1"/>
    <col min="5890" max="5890" width="11.7109375" style="68" customWidth="1"/>
    <col min="5891" max="5891" width="15.42578125" style="68" customWidth="1"/>
    <col min="5892" max="5892" width="10.85546875" style="68" customWidth="1"/>
    <col min="5893" max="5893" width="9.5703125" style="68" customWidth="1"/>
    <col min="5894" max="5894" width="10.7109375" style="68" customWidth="1"/>
    <col min="5895" max="5895" width="10.42578125" style="68" customWidth="1"/>
    <col min="5896" max="5896" width="13.28515625" style="68" customWidth="1"/>
    <col min="5897" max="5897" width="10.28515625" style="68" customWidth="1"/>
    <col min="5898" max="5898" width="9.7109375" style="68" customWidth="1"/>
    <col min="5899" max="5900" width="10.7109375" style="68" customWidth="1"/>
    <col min="5901" max="5901" width="11.42578125" style="68" customWidth="1"/>
    <col min="5902" max="5902" width="10.5703125" style="68" customWidth="1"/>
    <col min="5903" max="6143" width="9.140625" style="68"/>
    <col min="6144" max="6144" width="4" style="68" customWidth="1"/>
    <col min="6145" max="6145" width="15.85546875" style="68" customWidth="1"/>
    <col min="6146" max="6146" width="11.7109375" style="68" customWidth="1"/>
    <col min="6147" max="6147" width="15.42578125" style="68" customWidth="1"/>
    <col min="6148" max="6148" width="10.85546875" style="68" customWidth="1"/>
    <col min="6149" max="6149" width="9.5703125" style="68" customWidth="1"/>
    <col min="6150" max="6150" width="10.7109375" style="68" customWidth="1"/>
    <col min="6151" max="6151" width="10.42578125" style="68" customWidth="1"/>
    <col min="6152" max="6152" width="13.28515625" style="68" customWidth="1"/>
    <col min="6153" max="6153" width="10.28515625" style="68" customWidth="1"/>
    <col min="6154" max="6154" width="9.7109375" style="68" customWidth="1"/>
    <col min="6155" max="6156" width="10.7109375" style="68" customWidth="1"/>
    <col min="6157" max="6157" width="11.42578125" style="68" customWidth="1"/>
    <col min="6158" max="6158" width="10.5703125" style="68" customWidth="1"/>
    <col min="6159" max="6399" width="9.140625" style="68"/>
    <col min="6400" max="6400" width="4" style="68" customWidth="1"/>
    <col min="6401" max="6401" width="15.85546875" style="68" customWidth="1"/>
    <col min="6402" max="6402" width="11.7109375" style="68" customWidth="1"/>
    <col min="6403" max="6403" width="15.42578125" style="68" customWidth="1"/>
    <col min="6404" max="6404" width="10.85546875" style="68" customWidth="1"/>
    <col min="6405" max="6405" width="9.5703125" style="68" customWidth="1"/>
    <col min="6406" max="6406" width="10.7109375" style="68" customWidth="1"/>
    <col min="6407" max="6407" width="10.42578125" style="68" customWidth="1"/>
    <col min="6408" max="6408" width="13.28515625" style="68" customWidth="1"/>
    <col min="6409" max="6409" width="10.28515625" style="68" customWidth="1"/>
    <col min="6410" max="6410" width="9.7109375" style="68" customWidth="1"/>
    <col min="6411" max="6412" width="10.7109375" style="68" customWidth="1"/>
    <col min="6413" max="6413" width="11.42578125" style="68" customWidth="1"/>
    <col min="6414" max="6414" width="10.5703125" style="68" customWidth="1"/>
    <col min="6415" max="6655" width="9.140625" style="68"/>
    <col min="6656" max="6656" width="4" style="68" customWidth="1"/>
    <col min="6657" max="6657" width="15.85546875" style="68" customWidth="1"/>
    <col min="6658" max="6658" width="11.7109375" style="68" customWidth="1"/>
    <col min="6659" max="6659" width="15.42578125" style="68" customWidth="1"/>
    <col min="6660" max="6660" width="10.85546875" style="68" customWidth="1"/>
    <col min="6661" max="6661" width="9.5703125" style="68" customWidth="1"/>
    <col min="6662" max="6662" width="10.7109375" style="68" customWidth="1"/>
    <col min="6663" max="6663" width="10.42578125" style="68" customWidth="1"/>
    <col min="6664" max="6664" width="13.28515625" style="68" customWidth="1"/>
    <col min="6665" max="6665" width="10.28515625" style="68" customWidth="1"/>
    <col min="6666" max="6666" width="9.7109375" style="68" customWidth="1"/>
    <col min="6667" max="6668" width="10.7109375" style="68" customWidth="1"/>
    <col min="6669" max="6669" width="11.42578125" style="68" customWidth="1"/>
    <col min="6670" max="6670" width="10.5703125" style="68" customWidth="1"/>
    <col min="6671" max="6911" width="9.140625" style="68"/>
    <col min="6912" max="6912" width="4" style="68" customWidth="1"/>
    <col min="6913" max="6913" width="15.85546875" style="68" customWidth="1"/>
    <col min="6914" max="6914" width="11.7109375" style="68" customWidth="1"/>
    <col min="6915" max="6915" width="15.42578125" style="68" customWidth="1"/>
    <col min="6916" max="6916" width="10.85546875" style="68" customWidth="1"/>
    <col min="6917" max="6917" width="9.5703125" style="68" customWidth="1"/>
    <col min="6918" max="6918" width="10.7109375" style="68" customWidth="1"/>
    <col min="6919" max="6919" width="10.42578125" style="68" customWidth="1"/>
    <col min="6920" max="6920" width="13.28515625" style="68" customWidth="1"/>
    <col min="6921" max="6921" width="10.28515625" style="68" customWidth="1"/>
    <col min="6922" max="6922" width="9.7109375" style="68" customWidth="1"/>
    <col min="6923" max="6924" width="10.7109375" style="68" customWidth="1"/>
    <col min="6925" max="6925" width="11.42578125" style="68" customWidth="1"/>
    <col min="6926" max="6926" width="10.5703125" style="68" customWidth="1"/>
    <col min="6927" max="7167" width="9.140625" style="68"/>
    <col min="7168" max="7168" width="4" style="68" customWidth="1"/>
    <col min="7169" max="7169" width="15.85546875" style="68" customWidth="1"/>
    <col min="7170" max="7170" width="11.7109375" style="68" customWidth="1"/>
    <col min="7171" max="7171" width="15.42578125" style="68" customWidth="1"/>
    <col min="7172" max="7172" width="10.85546875" style="68" customWidth="1"/>
    <col min="7173" max="7173" width="9.5703125" style="68" customWidth="1"/>
    <col min="7174" max="7174" width="10.7109375" style="68" customWidth="1"/>
    <col min="7175" max="7175" width="10.42578125" style="68" customWidth="1"/>
    <col min="7176" max="7176" width="13.28515625" style="68" customWidth="1"/>
    <col min="7177" max="7177" width="10.28515625" style="68" customWidth="1"/>
    <col min="7178" max="7178" width="9.7109375" style="68" customWidth="1"/>
    <col min="7179" max="7180" width="10.7109375" style="68" customWidth="1"/>
    <col min="7181" max="7181" width="11.42578125" style="68" customWidth="1"/>
    <col min="7182" max="7182" width="10.5703125" style="68" customWidth="1"/>
    <col min="7183" max="7423" width="9.140625" style="68"/>
    <col min="7424" max="7424" width="4" style="68" customWidth="1"/>
    <col min="7425" max="7425" width="15.85546875" style="68" customWidth="1"/>
    <col min="7426" max="7426" width="11.7109375" style="68" customWidth="1"/>
    <col min="7427" max="7427" width="15.42578125" style="68" customWidth="1"/>
    <col min="7428" max="7428" width="10.85546875" style="68" customWidth="1"/>
    <col min="7429" max="7429" width="9.5703125" style="68" customWidth="1"/>
    <col min="7430" max="7430" width="10.7109375" style="68" customWidth="1"/>
    <col min="7431" max="7431" width="10.42578125" style="68" customWidth="1"/>
    <col min="7432" max="7432" width="13.28515625" style="68" customWidth="1"/>
    <col min="7433" max="7433" width="10.28515625" style="68" customWidth="1"/>
    <col min="7434" max="7434" width="9.7109375" style="68" customWidth="1"/>
    <col min="7435" max="7436" width="10.7109375" style="68" customWidth="1"/>
    <col min="7437" max="7437" width="11.42578125" style="68" customWidth="1"/>
    <col min="7438" max="7438" width="10.5703125" style="68" customWidth="1"/>
    <col min="7439" max="7679" width="9.140625" style="68"/>
    <col min="7680" max="7680" width="4" style="68" customWidth="1"/>
    <col min="7681" max="7681" width="15.85546875" style="68" customWidth="1"/>
    <col min="7682" max="7682" width="11.7109375" style="68" customWidth="1"/>
    <col min="7683" max="7683" width="15.42578125" style="68" customWidth="1"/>
    <col min="7684" max="7684" width="10.85546875" style="68" customWidth="1"/>
    <col min="7685" max="7685" width="9.5703125" style="68" customWidth="1"/>
    <col min="7686" max="7686" width="10.7109375" style="68" customWidth="1"/>
    <col min="7687" max="7687" width="10.42578125" style="68" customWidth="1"/>
    <col min="7688" max="7688" width="13.28515625" style="68" customWidth="1"/>
    <col min="7689" max="7689" width="10.28515625" style="68" customWidth="1"/>
    <col min="7690" max="7690" width="9.7109375" style="68" customWidth="1"/>
    <col min="7691" max="7692" width="10.7109375" style="68" customWidth="1"/>
    <col min="7693" max="7693" width="11.42578125" style="68" customWidth="1"/>
    <col min="7694" max="7694" width="10.5703125" style="68" customWidth="1"/>
    <col min="7695" max="7935" width="9.140625" style="68"/>
    <col min="7936" max="7936" width="4" style="68" customWidth="1"/>
    <col min="7937" max="7937" width="15.85546875" style="68" customWidth="1"/>
    <col min="7938" max="7938" width="11.7109375" style="68" customWidth="1"/>
    <col min="7939" max="7939" width="15.42578125" style="68" customWidth="1"/>
    <col min="7940" max="7940" width="10.85546875" style="68" customWidth="1"/>
    <col min="7941" max="7941" width="9.5703125" style="68" customWidth="1"/>
    <col min="7942" max="7942" width="10.7109375" style="68" customWidth="1"/>
    <col min="7943" max="7943" width="10.42578125" style="68" customWidth="1"/>
    <col min="7944" max="7944" width="13.28515625" style="68" customWidth="1"/>
    <col min="7945" max="7945" width="10.28515625" style="68" customWidth="1"/>
    <col min="7946" max="7946" width="9.7109375" style="68" customWidth="1"/>
    <col min="7947" max="7948" width="10.7109375" style="68" customWidth="1"/>
    <col min="7949" max="7949" width="11.42578125" style="68" customWidth="1"/>
    <col min="7950" max="7950" width="10.5703125" style="68" customWidth="1"/>
    <col min="7951" max="8191" width="9.140625" style="68"/>
    <col min="8192" max="8192" width="4" style="68" customWidth="1"/>
    <col min="8193" max="8193" width="15.85546875" style="68" customWidth="1"/>
    <col min="8194" max="8194" width="11.7109375" style="68" customWidth="1"/>
    <col min="8195" max="8195" width="15.42578125" style="68" customWidth="1"/>
    <col min="8196" max="8196" width="10.85546875" style="68" customWidth="1"/>
    <col min="8197" max="8197" width="9.5703125" style="68" customWidth="1"/>
    <col min="8198" max="8198" width="10.7109375" style="68" customWidth="1"/>
    <col min="8199" max="8199" width="10.42578125" style="68" customWidth="1"/>
    <col min="8200" max="8200" width="13.28515625" style="68" customWidth="1"/>
    <col min="8201" max="8201" width="10.28515625" style="68" customWidth="1"/>
    <col min="8202" max="8202" width="9.7109375" style="68" customWidth="1"/>
    <col min="8203" max="8204" width="10.7109375" style="68" customWidth="1"/>
    <col min="8205" max="8205" width="11.42578125" style="68" customWidth="1"/>
    <col min="8206" max="8206" width="10.5703125" style="68" customWidth="1"/>
    <col min="8207" max="8447" width="9.140625" style="68"/>
    <col min="8448" max="8448" width="4" style="68" customWidth="1"/>
    <col min="8449" max="8449" width="15.85546875" style="68" customWidth="1"/>
    <col min="8450" max="8450" width="11.7109375" style="68" customWidth="1"/>
    <col min="8451" max="8451" width="15.42578125" style="68" customWidth="1"/>
    <col min="8452" max="8452" width="10.85546875" style="68" customWidth="1"/>
    <col min="8453" max="8453" width="9.5703125" style="68" customWidth="1"/>
    <col min="8454" max="8454" width="10.7109375" style="68" customWidth="1"/>
    <col min="8455" max="8455" width="10.42578125" style="68" customWidth="1"/>
    <col min="8456" max="8456" width="13.28515625" style="68" customWidth="1"/>
    <col min="8457" max="8457" width="10.28515625" style="68" customWidth="1"/>
    <col min="8458" max="8458" width="9.7109375" style="68" customWidth="1"/>
    <col min="8459" max="8460" width="10.7109375" style="68" customWidth="1"/>
    <col min="8461" max="8461" width="11.42578125" style="68" customWidth="1"/>
    <col min="8462" max="8462" width="10.5703125" style="68" customWidth="1"/>
    <col min="8463" max="8703" width="9.140625" style="68"/>
    <col min="8704" max="8704" width="4" style="68" customWidth="1"/>
    <col min="8705" max="8705" width="15.85546875" style="68" customWidth="1"/>
    <col min="8706" max="8706" width="11.7109375" style="68" customWidth="1"/>
    <col min="8707" max="8707" width="15.42578125" style="68" customWidth="1"/>
    <col min="8708" max="8708" width="10.85546875" style="68" customWidth="1"/>
    <col min="8709" max="8709" width="9.5703125" style="68" customWidth="1"/>
    <col min="8710" max="8710" width="10.7109375" style="68" customWidth="1"/>
    <col min="8711" max="8711" width="10.42578125" style="68" customWidth="1"/>
    <col min="8712" max="8712" width="13.28515625" style="68" customWidth="1"/>
    <col min="8713" max="8713" width="10.28515625" style="68" customWidth="1"/>
    <col min="8714" max="8714" width="9.7109375" style="68" customWidth="1"/>
    <col min="8715" max="8716" width="10.7109375" style="68" customWidth="1"/>
    <col min="8717" max="8717" width="11.42578125" style="68" customWidth="1"/>
    <col min="8718" max="8718" width="10.5703125" style="68" customWidth="1"/>
    <col min="8719" max="8959" width="9.140625" style="68"/>
    <col min="8960" max="8960" width="4" style="68" customWidth="1"/>
    <col min="8961" max="8961" width="15.85546875" style="68" customWidth="1"/>
    <col min="8962" max="8962" width="11.7109375" style="68" customWidth="1"/>
    <col min="8963" max="8963" width="15.42578125" style="68" customWidth="1"/>
    <col min="8964" max="8964" width="10.85546875" style="68" customWidth="1"/>
    <col min="8965" max="8965" width="9.5703125" style="68" customWidth="1"/>
    <col min="8966" max="8966" width="10.7109375" style="68" customWidth="1"/>
    <col min="8967" max="8967" width="10.42578125" style="68" customWidth="1"/>
    <col min="8968" max="8968" width="13.28515625" style="68" customWidth="1"/>
    <col min="8969" max="8969" width="10.28515625" style="68" customWidth="1"/>
    <col min="8970" max="8970" width="9.7109375" style="68" customWidth="1"/>
    <col min="8971" max="8972" width="10.7109375" style="68" customWidth="1"/>
    <col min="8973" max="8973" width="11.42578125" style="68" customWidth="1"/>
    <col min="8974" max="8974" width="10.5703125" style="68" customWidth="1"/>
    <col min="8975" max="9215" width="9.140625" style="68"/>
    <col min="9216" max="9216" width="4" style="68" customWidth="1"/>
    <col min="9217" max="9217" width="15.85546875" style="68" customWidth="1"/>
    <col min="9218" max="9218" width="11.7109375" style="68" customWidth="1"/>
    <col min="9219" max="9219" width="15.42578125" style="68" customWidth="1"/>
    <col min="9220" max="9220" width="10.85546875" style="68" customWidth="1"/>
    <col min="9221" max="9221" width="9.5703125" style="68" customWidth="1"/>
    <col min="9222" max="9222" width="10.7109375" style="68" customWidth="1"/>
    <col min="9223" max="9223" width="10.42578125" style="68" customWidth="1"/>
    <col min="9224" max="9224" width="13.28515625" style="68" customWidth="1"/>
    <col min="9225" max="9225" width="10.28515625" style="68" customWidth="1"/>
    <col min="9226" max="9226" width="9.7109375" style="68" customWidth="1"/>
    <col min="9227" max="9228" width="10.7109375" style="68" customWidth="1"/>
    <col min="9229" max="9229" width="11.42578125" style="68" customWidth="1"/>
    <col min="9230" max="9230" width="10.5703125" style="68" customWidth="1"/>
    <col min="9231" max="9471" width="9.140625" style="68"/>
    <col min="9472" max="9472" width="4" style="68" customWidth="1"/>
    <col min="9473" max="9473" width="15.85546875" style="68" customWidth="1"/>
    <col min="9474" max="9474" width="11.7109375" style="68" customWidth="1"/>
    <col min="9475" max="9475" width="15.42578125" style="68" customWidth="1"/>
    <col min="9476" max="9476" width="10.85546875" style="68" customWidth="1"/>
    <col min="9477" max="9477" width="9.5703125" style="68" customWidth="1"/>
    <col min="9478" max="9478" width="10.7109375" style="68" customWidth="1"/>
    <col min="9479" max="9479" width="10.42578125" style="68" customWidth="1"/>
    <col min="9480" max="9480" width="13.28515625" style="68" customWidth="1"/>
    <col min="9481" max="9481" width="10.28515625" style="68" customWidth="1"/>
    <col min="9482" max="9482" width="9.7109375" style="68" customWidth="1"/>
    <col min="9483" max="9484" width="10.7109375" style="68" customWidth="1"/>
    <col min="9485" max="9485" width="11.42578125" style="68" customWidth="1"/>
    <col min="9486" max="9486" width="10.5703125" style="68" customWidth="1"/>
    <col min="9487" max="9727" width="9.140625" style="68"/>
    <col min="9728" max="9728" width="4" style="68" customWidth="1"/>
    <col min="9729" max="9729" width="15.85546875" style="68" customWidth="1"/>
    <col min="9730" max="9730" width="11.7109375" style="68" customWidth="1"/>
    <col min="9731" max="9731" width="15.42578125" style="68" customWidth="1"/>
    <col min="9732" max="9732" width="10.85546875" style="68" customWidth="1"/>
    <col min="9733" max="9733" width="9.5703125" style="68" customWidth="1"/>
    <col min="9734" max="9734" width="10.7109375" style="68" customWidth="1"/>
    <col min="9735" max="9735" width="10.42578125" style="68" customWidth="1"/>
    <col min="9736" max="9736" width="13.28515625" style="68" customWidth="1"/>
    <col min="9737" max="9737" width="10.28515625" style="68" customWidth="1"/>
    <col min="9738" max="9738" width="9.7109375" style="68" customWidth="1"/>
    <col min="9739" max="9740" width="10.7109375" style="68" customWidth="1"/>
    <col min="9741" max="9741" width="11.42578125" style="68" customWidth="1"/>
    <col min="9742" max="9742" width="10.5703125" style="68" customWidth="1"/>
    <col min="9743" max="9983" width="9.140625" style="68"/>
    <col min="9984" max="9984" width="4" style="68" customWidth="1"/>
    <col min="9985" max="9985" width="15.85546875" style="68" customWidth="1"/>
    <col min="9986" max="9986" width="11.7109375" style="68" customWidth="1"/>
    <col min="9987" max="9987" width="15.42578125" style="68" customWidth="1"/>
    <col min="9988" max="9988" width="10.85546875" style="68" customWidth="1"/>
    <col min="9989" max="9989" width="9.5703125" style="68" customWidth="1"/>
    <col min="9990" max="9990" width="10.7109375" style="68" customWidth="1"/>
    <col min="9991" max="9991" width="10.42578125" style="68" customWidth="1"/>
    <col min="9992" max="9992" width="13.28515625" style="68" customWidth="1"/>
    <col min="9993" max="9993" width="10.28515625" style="68" customWidth="1"/>
    <col min="9994" max="9994" width="9.7109375" style="68" customWidth="1"/>
    <col min="9995" max="9996" width="10.7109375" style="68" customWidth="1"/>
    <col min="9997" max="9997" width="11.42578125" style="68" customWidth="1"/>
    <col min="9998" max="9998" width="10.5703125" style="68" customWidth="1"/>
    <col min="9999" max="10239" width="9.140625" style="68"/>
    <col min="10240" max="10240" width="4" style="68" customWidth="1"/>
    <col min="10241" max="10241" width="15.85546875" style="68" customWidth="1"/>
    <col min="10242" max="10242" width="11.7109375" style="68" customWidth="1"/>
    <col min="10243" max="10243" width="15.42578125" style="68" customWidth="1"/>
    <col min="10244" max="10244" width="10.85546875" style="68" customWidth="1"/>
    <col min="10245" max="10245" width="9.5703125" style="68" customWidth="1"/>
    <col min="10246" max="10246" width="10.7109375" style="68" customWidth="1"/>
    <col min="10247" max="10247" width="10.42578125" style="68" customWidth="1"/>
    <col min="10248" max="10248" width="13.28515625" style="68" customWidth="1"/>
    <col min="10249" max="10249" width="10.28515625" style="68" customWidth="1"/>
    <col min="10250" max="10250" width="9.7109375" style="68" customWidth="1"/>
    <col min="10251" max="10252" width="10.7109375" style="68" customWidth="1"/>
    <col min="10253" max="10253" width="11.42578125" style="68" customWidth="1"/>
    <col min="10254" max="10254" width="10.5703125" style="68" customWidth="1"/>
    <col min="10255" max="10495" width="9.140625" style="68"/>
    <col min="10496" max="10496" width="4" style="68" customWidth="1"/>
    <col min="10497" max="10497" width="15.85546875" style="68" customWidth="1"/>
    <col min="10498" max="10498" width="11.7109375" style="68" customWidth="1"/>
    <col min="10499" max="10499" width="15.42578125" style="68" customWidth="1"/>
    <col min="10500" max="10500" width="10.85546875" style="68" customWidth="1"/>
    <col min="10501" max="10501" width="9.5703125" style="68" customWidth="1"/>
    <col min="10502" max="10502" width="10.7109375" style="68" customWidth="1"/>
    <col min="10503" max="10503" width="10.42578125" style="68" customWidth="1"/>
    <col min="10504" max="10504" width="13.28515625" style="68" customWidth="1"/>
    <col min="10505" max="10505" width="10.28515625" style="68" customWidth="1"/>
    <col min="10506" max="10506" width="9.7109375" style="68" customWidth="1"/>
    <col min="10507" max="10508" width="10.7109375" style="68" customWidth="1"/>
    <col min="10509" max="10509" width="11.42578125" style="68" customWidth="1"/>
    <col min="10510" max="10510" width="10.5703125" style="68" customWidth="1"/>
    <col min="10511" max="10751" width="9.140625" style="68"/>
    <col min="10752" max="10752" width="4" style="68" customWidth="1"/>
    <col min="10753" max="10753" width="15.85546875" style="68" customWidth="1"/>
    <col min="10754" max="10754" width="11.7109375" style="68" customWidth="1"/>
    <col min="10755" max="10755" width="15.42578125" style="68" customWidth="1"/>
    <col min="10756" max="10756" width="10.85546875" style="68" customWidth="1"/>
    <col min="10757" max="10757" width="9.5703125" style="68" customWidth="1"/>
    <col min="10758" max="10758" width="10.7109375" style="68" customWidth="1"/>
    <col min="10759" max="10759" width="10.42578125" style="68" customWidth="1"/>
    <col min="10760" max="10760" width="13.28515625" style="68" customWidth="1"/>
    <col min="10761" max="10761" width="10.28515625" style="68" customWidth="1"/>
    <col min="10762" max="10762" width="9.7109375" style="68" customWidth="1"/>
    <col min="10763" max="10764" width="10.7109375" style="68" customWidth="1"/>
    <col min="10765" max="10765" width="11.42578125" style="68" customWidth="1"/>
    <col min="10766" max="10766" width="10.5703125" style="68" customWidth="1"/>
    <col min="10767" max="11007" width="9.140625" style="68"/>
    <col min="11008" max="11008" width="4" style="68" customWidth="1"/>
    <col min="11009" max="11009" width="15.85546875" style="68" customWidth="1"/>
    <col min="11010" max="11010" width="11.7109375" style="68" customWidth="1"/>
    <col min="11011" max="11011" width="15.42578125" style="68" customWidth="1"/>
    <col min="11012" max="11012" width="10.85546875" style="68" customWidth="1"/>
    <col min="11013" max="11013" width="9.5703125" style="68" customWidth="1"/>
    <col min="11014" max="11014" width="10.7109375" style="68" customWidth="1"/>
    <col min="11015" max="11015" width="10.42578125" style="68" customWidth="1"/>
    <col min="11016" max="11016" width="13.28515625" style="68" customWidth="1"/>
    <col min="11017" max="11017" width="10.28515625" style="68" customWidth="1"/>
    <col min="11018" max="11018" width="9.7109375" style="68" customWidth="1"/>
    <col min="11019" max="11020" width="10.7109375" style="68" customWidth="1"/>
    <col min="11021" max="11021" width="11.42578125" style="68" customWidth="1"/>
    <col min="11022" max="11022" width="10.5703125" style="68" customWidth="1"/>
    <col min="11023" max="11263" width="9.140625" style="68"/>
    <col min="11264" max="11264" width="4" style="68" customWidth="1"/>
    <col min="11265" max="11265" width="15.85546875" style="68" customWidth="1"/>
    <col min="11266" max="11266" width="11.7109375" style="68" customWidth="1"/>
    <col min="11267" max="11267" width="15.42578125" style="68" customWidth="1"/>
    <col min="11268" max="11268" width="10.85546875" style="68" customWidth="1"/>
    <col min="11269" max="11269" width="9.5703125" style="68" customWidth="1"/>
    <col min="11270" max="11270" width="10.7109375" style="68" customWidth="1"/>
    <col min="11271" max="11271" width="10.42578125" style="68" customWidth="1"/>
    <col min="11272" max="11272" width="13.28515625" style="68" customWidth="1"/>
    <col min="11273" max="11273" width="10.28515625" style="68" customWidth="1"/>
    <col min="11274" max="11274" width="9.7109375" style="68" customWidth="1"/>
    <col min="11275" max="11276" width="10.7109375" style="68" customWidth="1"/>
    <col min="11277" max="11277" width="11.42578125" style="68" customWidth="1"/>
    <col min="11278" max="11278" width="10.5703125" style="68" customWidth="1"/>
    <col min="11279" max="11519" width="9.140625" style="68"/>
    <col min="11520" max="11520" width="4" style="68" customWidth="1"/>
    <col min="11521" max="11521" width="15.85546875" style="68" customWidth="1"/>
    <col min="11522" max="11522" width="11.7109375" style="68" customWidth="1"/>
    <col min="11523" max="11523" width="15.42578125" style="68" customWidth="1"/>
    <col min="11524" max="11524" width="10.85546875" style="68" customWidth="1"/>
    <col min="11525" max="11525" width="9.5703125" style="68" customWidth="1"/>
    <col min="11526" max="11526" width="10.7109375" style="68" customWidth="1"/>
    <col min="11527" max="11527" width="10.42578125" style="68" customWidth="1"/>
    <col min="11528" max="11528" width="13.28515625" style="68" customWidth="1"/>
    <col min="11529" max="11529" width="10.28515625" style="68" customWidth="1"/>
    <col min="11530" max="11530" width="9.7109375" style="68" customWidth="1"/>
    <col min="11531" max="11532" width="10.7109375" style="68" customWidth="1"/>
    <col min="11533" max="11533" width="11.42578125" style="68" customWidth="1"/>
    <col min="11534" max="11534" width="10.5703125" style="68" customWidth="1"/>
    <col min="11535" max="11775" width="9.140625" style="68"/>
    <col min="11776" max="11776" width="4" style="68" customWidth="1"/>
    <col min="11777" max="11777" width="15.85546875" style="68" customWidth="1"/>
    <col min="11778" max="11778" width="11.7109375" style="68" customWidth="1"/>
    <col min="11779" max="11779" width="15.42578125" style="68" customWidth="1"/>
    <col min="11780" max="11780" width="10.85546875" style="68" customWidth="1"/>
    <col min="11781" max="11781" width="9.5703125" style="68" customWidth="1"/>
    <col min="11782" max="11782" width="10.7109375" style="68" customWidth="1"/>
    <col min="11783" max="11783" width="10.42578125" style="68" customWidth="1"/>
    <col min="11784" max="11784" width="13.28515625" style="68" customWidth="1"/>
    <col min="11785" max="11785" width="10.28515625" style="68" customWidth="1"/>
    <col min="11786" max="11786" width="9.7109375" style="68" customWidth="1"/>
    <col min="11787" max="11788" width="10.7109375" style="68" customWidth="1"/>
    <col min="11789" max="11789" width="11.42578125" style="68" customWidth="1"/>
    <col min="11790" max="11790" width="10.5703125" style="68" customWidth="1"/>
    <col min="11791" max="12031" width="9.140625" style="68"/>
    <col min="12032" max="12032" width="4" style="68" customWidth="1"/>
    <col min="12033" max="12033" width="15.85546875" style="68" customWidth="1"/>
    <col min="12034" max="12034" width="11.7109375" style="68" customWidth="1"/>
    <col min="12035" max="12035" width="15.42578125" style="68" customWidth="1"/>
    <col min="12036" max="12036" width="10.85546875" style="68" customWidth="1"/>
    <col min="12037" max="12037" width="9.5703125" style="68" customWidth="1"/>
    <col min="12038" max="12038" width="10.7109375" style="68" customWidth="1"/>
    <col min="12039" max="12039" width="10.42578125" style="68" customWidth="1"/>
    <col min="12040" max="12040" width="13.28515625" style="68" customWidth="1"/>
    <col min="12041" max="12041" width="10.28515625" style="68" customWidth="1"/>
    <col min="12042" max="12042" width="9.7109375" style="68" customWidth="1"/>
    <col min="12043" max="12044" width="10.7109375" style="68" customWidth="1"/>
    <col min="12045" max="12045" width="11.42578125" style="68" customWidth="1"/>
    <col min="12046" max="12046" width="10.5703125" style="68" customWidth="1"/>
    <col min="12047" max="12287" width="9.140625" style="68"/>
    <col min="12288" max="12288" width="4" style="68" customWidth="1"/>
    <col min="12289" max="12289" width="15.85546875" style="68" customWidth="1"/>
    <col min="12290" max="12290" width="11.7109375" style="68" customWidth="1"/>
    <col min="12291" max="12291" width="15.42578125" style="68" customWidth="1"/>
    <col min="12292" max="12292" width="10.85546875" style="68" customWidth="1"/>
    <col min="12293" max="12293" width="9.5703125" style="68" customWidth="1"/>
    <col min="12294" max="12294" width="10.7109375" style="68" customWidth="1"/>
    <col min="12295" max="12295" width="10.42578125" style="68" customWidth="1"/>
    <col min="12296" max="12296" width="13.28515625" style="68" customWidth="1"/>
    <col min="12297" max="12297" width="10.28515625" style="68" customWidth="1"/>
    <col min="12298" max="12298" width="9.7109375" style="68" customWidth="1"/>
    <col min="12299" max="12300" width="10.7109375" style="68" customWidth="1"/>
    <col min="12301" max="12301" width="11.42578125" style="68" customWidth="1"/>
    <col min="12302" max="12302" width="10.5703125" style="68" customWidth="1"/>
    <col min="12303" max="12543" width="9.140625" style="68"/>
    <col min="12544" max="12544" width="4" style="68" customWidth="1"/>
    <col min="12545" max="12545" width="15.85546875" style="68" customWidth="1"/>
    <col min="12546" max="12546" width="11.7109375" style="68" customWidth="1"/>
    <col min="12547" max="12547" width="15.42578125" style="68" customWidth="1"/>
    <col min="12548" max="12548" width="10.85546875" style="68" customWidth="1"/>
    <col min="12549" max="12549" width="9.5703125" style="68" customWidth="1"/>
    <col min="12550" max="12550" width="10.7109375" style="68" customWidth="1"/>
    <col min="12551" max="12551" width="10.42578125" style="68" customWidth="1"/>
    <col min="12552" max="12552" width="13.28515625" style="68" customWidth="1"/>
    <col min="12553" max="12553" width="10.28515625" style="68" customWidth="1"/>
    <col min="12554" max="12554" width="9.7109375" style="68" customWidth="1"/>
    <col min="12555" max="12556" width="10.7109375" style="68" customWidth="1"/>
    <col min="12557" max="12557" width="11.42578125" style="68" customWidth="1"/>
    <col min="12558" max="12558" width="10.5703125" style="68" customWidth="1"/>
    <col min="12559" max="12799" width="9.140625" style="68"/>
    <col min="12800" max="12800" width="4" style="68" customWidth="1"/>
    <col min="12801" max="12801" width="15.85546875" style="68" customWidth="1"/>
    <col min="12802" max="12802" width="11.7109375" style="68" customWidth="1"/>
    <col min="12803" max="12803" width="15.42578125" style="68" customWidth="1"/>
    <col min="12804" max="12804" width="10.85546875" style="68" customWidth="1"/>
    <col min="12805" max="12805" width="9.5703125" style="68" customWidth="1"/>
    <col min="12806" max="12806" width="10.7109375" style="68" customWidth="1"/>
    <col min="12807" max="12807" width="10.42578125" style="68" customWidth="1"/>
    <col min="12808" max="12808" width="13.28515625" style="68" customWidth="1"/>
    <col min="12809" max="12809" width="10.28515625" style="68" customWidth="1"/>
    <col min="12810" max="12810" width="9.7109375" style="68" customWidth="1"/>
    <col min="12811" max="12812" width="10.7109375" style="68" customWidth="1"/>
    <col min="12813" max="12813" width="11.42578125" style="68" customWidth="1"/>
    <col min="12814" max="12814" width="10.5703125" style="68" customWidth="1"/>
    <col min="12815" max="13055" width="9.140625" style="68"/>
    <col min="13056" max="13056" width="4" style="68" customWidth="1"/>
    <col min="13057" max="13057" width="15.85546875" style="68" customWidth="1"/>
    <col min="13058" max="13058" width="11.7109375" style="68" customWidth="1"/>
    <col min="13059" max="13059" width="15.42578125" style="68" customWidth="1"/>
    <col min="13060" max="13060" width="10.85546875" style="68" customWidth="1"/>
    <col min="13061" max="13061" width="9.5703125" style="68" customWidth="1"/>
    <col min="13062" max="13062" width="10.7109375" style="68" customWidth="1"/>
    <col min="13063" max="13063" width="10.42578125" style="68" customWidth="1"/>
    <col min="13064" max="13064" width="13.28515625" style="68" customWidth="1"/>
    <col min="13065" max="13065" width="10.28515625" style="68" customWidth="1"/>
    <col min="13066" max="13066" width="9.7109375" style="68" customWidth="1"/>
    <col min="13067" max="13068" width="10.7109375" style="68" customWidth="1"/>
    <col min="13069" max="13069" width="11.42578125" style="68" customWidth="1"/>
    <col min="13070" max="13070" width="10.5703125" style="68" customWidth="1"/>
    <col min="13071" max="13311" width="9.140625" style="68"/>
    <col min="13312" max="13312" width="4" style="68" customWidth="1"/>
    <col min="13313" max="13313" width="15.85546875" style="68" customWidth="1"/>
    <col min="13314" max="13314" width="11.7109375" style="68" customWidth="1"/>
    <col min="13315" max="13315" width="15.42578125" style="68" customWidth="1"/>
    <col min="13316" max="13316" width="10.85546875" style="68" customWidth="1"/>
    <col min="13317" max="13317" width="9.5703125" style="68" customWidth="1"/>
    <col min="13318" max="13318" width="10.7109375" style="68" customWidth="1"/>
    <col min="13319" max="13319" width="10.42578125" style="68" customWidth="1"/>
    <col min="13320" max="13320" width="13.28515625" style="68" customWidth="1"/>
    <col min="13321" max="13321" width="10.28515625" style="68" customWidth="1"/>
    <col min="13322" max="13322" width="9.7109375" style="68" customWidth="1"/>
    <col min="13323" max="13324" width="10.7109375" style="68" customWidth="1"/>
    <col min="13325" max="13325" width="11.42578125" style="68" customWidth="1"/>
    <col min="13326" max="13326" width="10.5703125" style="68" customWidth="1"/>
    <col min="13327" max="13567" width="9.140625" style="68"/>
    <col min="13568" max="13568" width="4" style="68" customWidth="1"/>
    <col min="13569" max="13569" width="15.85546875" style="68" customWidth="1"/>
    <col min="13570" max="13570" width="11.7109375" style="68" customWidth="1"/>
    <col min="13571" max="13571" width="15.42578125" style="68" customWidth="1"/>
    <col min="13572" max="13572" width="10.85546875" style="68" customWidth="1"/>
    <col min="13573" max="13573" width="9.5703125" style="68" customWidth="1"/>
    <col min="13574" max="13574" width="10.7109375" style="68" customWidth="1"/>
    <col min="13575" max="13575" width="10.42578125" style="68" customWidth="1"/>
    <col min="13576" max="13576" width="13.28515625" style="68" customWidth="1"/>
    <col min="13577" max="13577" width="10.28515625" style="68" customWidth="1"/>
    <col min="13578" max="13578" width="9.7109375" style="68" customWidth="1"/>
    <col min="13579" max="13580" width="10.7109375" style="68" customWidth="1"/>
    <col min="13581" max="13581" width="11.42578125" style="68" customWidth="1"/>
    <col min="13582" max="13582" width="10.5703125" style="68" customWidth="1"/>
    <col min="13583" max="13823" width="9.140625" style="68"/>
    <col min="13824" max="13824" width="4" style="68" customWidth="1"/>
    <col min="13825" max="13825" width="15.85546875" style="68" customWidth="1"/>
    <col min="13826" max="13826" width="11.7109375" style="68" customWidth="1"/>
    <col min="13827" max="13827" width="15.42578125" style="68" customWidth="1"/>
    <col min="13828" max="13828" width="10.85546875" style="68" customWidth="1"/>
    <col min="13829" max="13829" width="9.5703125" style="68" customWidth="1"/>
    <col min="13830" max="13830" width="10.7109375" style="68" customWidth="1"/>
    <col min="13831" max="13831" width="10.42578125" style="68" customWidth="1"/>
    <col min="13832" max="13832" width="13.28515625" style="68" customWidth="1"/>
    <col min="13833" max="13833" width="10.28515625" style="68" customWidth="1"/>
    <col min="13834" max="13834" width="9.7109375" style="68" customWidth="1"/>
    <col min="13835" max="13836" width="10.7109375" style="68" customWidth="1"/>
    <col min="13837" max="13837" width="11.42578125" style="68" customWidth="1"/>
    <col min="13838" max="13838" width="10.5703125" style="68" customWidth="1"/>
    <col min="13839" max="14079" width="9.140625" style="68"/>
    <col min="14080" max="14080" width="4" style="68" customWidth="1"/>
    <col min="14081" max="14081" width="15.85546875" style="68" customWidth="1"/>
    <col min="14082" max="14082" width="11.7109375" style="68" customWidth="1"/>
    <col min="14083" max="14083" width="15.42578125" style="68" customWidth="1"/>
    <col min="14084" max="14084" width="10.85546875" style="68" customWidth="1"/>
    <col min="14085" max="14085" width="9.5703125" style="68" customWidth="1"/>
    <col min="14086" max="14086" width="10.7109375" style="68" customWidth="1"/>
    <col min="14087" max="14087" width="10.42578125" style="68" customWidth="1"/>
    <col min="14088" max="14088" width="13.28515625" style="68" customWidth="1"/>
    <col min="14089" max="14089" width="10.28515625" style="68" customWidth="1"/>
    <col min="14090" max="14090" width="9.7109375" style="68" customWidth="1"/>
    <col min="14091" max="14092" width="10.7109375" style="68" customWidth="1"/>
    <col min="14093" max="14093" width="11.42578125" style="68" customWidth="1"/>
    <col min="14094" max="14094" width="10.5703125" style="68" customWidth="1"/>
    <col min="14095" max="14335" width="9.140625" style="68"/>
    <col min="14336" max="14336" width="4" style="68" customWidth="1"/>
    <col min="14337" max="14337" width="15.85546875" style="68" customWidth="1"/>
    <col min="14338" max="14338" width="11.7109375" style="68" customWidth="1"/>
    <col min="14339" max="14339" width="15.42578125" style="68" customWidth="1"/>
    <col min="14340" max="14340" width="10.85546875" style="68" customWidth="1"/>
    <col min="14341" max="14341" width="9.5703125" style="68" customWidth="1"/>
    <col min="14342" max="14342" width="10.7109375" style="68" customWidth="1"/>
    <col min="14343" max="14343" width="10.42578125" style="68" customWidth="1"/>
    <col min="14344" max="14344" width="13.28515625" style="68" customWidth="1"/>
    <col min="14345" max="14345" width="10.28515625" style="68" customWidth="1"/>
    <col min="14346" max="14346" width="9.7109375" style="68" customWidth="1"/>
    <col min="14347" max="14348" width="10.7109375" style="68" customWidth="1"/>
    <col min="14349" max="14349" width="11.42578125" style="68" customWidth="1"/>
    <col min="14350" max="14350" width="10.5703125" style="68" customWidth="1"/>
    <col min="14351" max="14591" width="9.140625" style="68"/>
    <col min="14592" max="14592" width="4" style="68" customWidth="1"/>
    <col min="14593" max="14593" width="15.85546875" style="68" customWidth="1"/>
    <col min="14594" max="14594" width="11.7109375" style="68" customWidth="1"/>
    <col min="14595" max="14595" width="15.42578125" style="68" customWidth="1"/>
    <col min="14596" max="14596" width="10.85546875" style="68" customWidth="1"/>
    <col min="14597" max="14597" width="9.5703125" style="68" customWidth="1"/>
    <col min="14598" max="14598" width="10.7109375" style="68" customWidth="1"/>
    <col min="14599" max="14599" width="10.42578125" style="68" customWidth="1"/>
    <col min="14600" max="14600" width="13.28515625" style="68" customWidth="1"/>
    <col min="14601" max="14601" width="10.28515625" style="68" customWidth="1"/>
    <col min="14602" max="14602" width="9.7109375" style="68" customWidth="1"/>
    <col min="14603" max="14604" width="10.7109375" style="68" customWidth="1"/>
    <col min="14605" max="14605" width="11.42578125" style="68" customWidth="1"/>
    <col min="14606" max="14606" width="10.5703125" style="68" customWidth="1"/>
    <col min="14607" max="14847" width="9.140625" style="68"/>
    <col min="14848" max="14848" width="4" style="68" customWidth="1"/>
    <col min="14849" max="14849" width="15.85546875" style="68" customWidth="1"/>
    <col min="14850" max="14850" width="11.7109375" style="68" customWidth="1"/>
    <col min="14851" max="14851" width="15.42578125" style="68" customWidth="1"/>
    <col min="14852" max="14852" width="10.85546875" style="68" customWidth="1"/>
    <col min="14853" max="14853" width="9.5703125" style="68" customWidth="1"/>
    <col min="14854" max="14854" width="10.7109375" style="68" customWidth="1"/>
    <col min="14855" max="14855" width="10.42578125" style="68" customWidth="1"/>
    <col min="14856" max="14856" width="13.28515625" style="68" customWidth="1"/>
    <col min="14857" max="14857" width="10.28515625" style="68" customWidth="1"/>
    <col min="14858" max="14858" width="9.7109375" style="68" customWidth="1"/>
    <col min="14859" max="14860" width="10.7109375" style="68" customWidth="1"/>
    <col min="14861" max="14861" width="11.42578125" style="68" customWidth="1"/>
    <col min="14862" max="14862" width="10.5703125" style="68" customWidth="1"/>
    <col min="14863" max="15103" width="9.140625" style="68"/>
    <col min="15104" max="15104" width="4" style="68" customWidth="1"/>
    <col min="15105" max="15105" width="15.85546875" style="68" customWidth="1"/>
    <col min="15106" max="15106" width="11.7109375" style="68" customWidth="1"/>
    <col min="15107" max="15107" width="15.42578125" style="68" customWidth="1"/>
    <col min="15108" max="15108" width="10.85546875" style="68" customWidth="1"/>
    <col min="15109" max="15109" width="9.5703125" style="68" customWidth="1"/>
    <col min="15110" max="15110" width="10.7109375" style="68" customWidth="1"/>
    <col min="15111" max="15111" width="10.42578125" style="68" customWidth="1"/>
    <col min="15112" max="15112" width="13.28515625" style="68" customWidth="1"/>
    <col min="15113" max="15113" width="10.28515625" style="68" customWidth="1"/>
    <col min="15114" max="15114" width="9.7109375" style="68" customWidth="1"/>
    <col min="15115" max="15116" width="10.7109375" style="68" customWidth="1"/>
    <col min="15117" max="15117" width="11.42578125" style="68" customWidth="1"/>
    <col min="15118" max="15118" width="10.5703125" style="68" customWidth="1"/>
    <col min="15119" max="15359" width="9.140625" style="68"/>
    <col min="15360" max="15360" width="4" style="68" customWidth="1"/>
    <col min="15361" max="15361" width="15.85546875" style="68" customWidth="1"/>
    <col min="15362" max="15362" width="11.7109375" style="68" customWidth="1"/>
    <col min="15363" max="15363" width="15.42578125" style="68" customWidth="1"/>
    <col min="15364" max="15364" width="10.85546875" style="68" customWidth="1"/>
    <col min="15365" max="15365" width="9.5703125" style="68" customWidth="1"/>
    <col min="15366" max="15366" width="10.7109375" style="68" customWidth="1"/>
    <col min="15367" max="15367" width="10.42578125" style="68" customWidth="1"/>
    <col min="15368" max="15368" width="13.28515625" style="68" customWidth="1"/>
    <col min="15369" max="15369" width="10.28515625" style="68" customWidth="1"/>
    <col min="15370" max="15370" width="9.7109375" style="68" customWidth="1"/>
    <col min="15371" max="15372" width="10.7109375" style="68" customWidth="1"/>
    <col min="15373" max="15373" width="11.42578125" style="68" customWidth="1"/>
    <col min="15374" max="15374" width="10.5703125" style="68" customWidth="1"/>
    <col min="15375" max="15615" width="9.140625" style="68"/>
    <col min="15616" max="15616" width="4" style="68" customWidth="1"/>
    <col min="15617" max="15617" width="15.85546875" style="68" customWidth="1"/>
    <col min="15618" max="15618" width="11.7109375" style="68" customWidth="1"/>
    <col min="15619" max="15619" width="15.42578125" style="68" customWidth="1"/>
    <col min="15620" max="15620" width="10.85546875" style="68" customWidth="1"/>
    <col min="15621" max="15621" width="9.5703125" style="68" customWidth="1"/>
    <col min="15622" max="15622" width="10.7109375" style="68" customWidth="1"/>
    <col min="15623" max="15623" width="10.42578125" style="68" customWidth="1"/>
    <col min="15624" max="15624" width="13.28515625" style="68" customWidth="1"/>
    <col min="15625" max="15625" width="10.28515625" style="68" customWidth="1"/>
    <col min="15626" max="15626" width="9.7109375" style="68" customWidth="1"/>
    <col min="15627" max="15628" width="10.7109375" style="68" customWidth="1"/>
    <col min="15629" max="15629" width="11.42578125" style="68" customWidth="1"/>
    <col min="15630" max="15630" width="10.5703125" style="68" customWidth="1"/>
    <col min="15631" max="15871" width="9.140625" style="68"/>
    <col min="15872" max="15872" width="4" style="68" customWidth="1"/>
    <col min="15873" max="15873" width="15.85546875" style="68" customWidth="1"/>
    <col min="15874" max="15874" width="11.7109375" style="68" customWidth="1"/>
    <col min="15875" max="15875" width="15.42578125" style="68" customWidth="1"/>
    <col min="15876" max="15876" width="10.85546875" style="68" customWidth="1"/>
    <col min="15877" max="15877" width="9.5703125" style="68" customWidth="1"/>
    <col min="15878" max="15878" width="10.7109375" style="68" customWidth="1"/>
    <col min="15879" max="15879" width="10.42578125" style="68" customWidth="1"/>
    <col min="15880" max="15880" width="13.28515625" style="68" customWidth="1"/>
    <col min="15881" max="15881" width="10.28515625" style="68" customWidth="1"/>
    <col min="15882" max="15882" width="9.7109375" style="68" customWidth="1"/>
    <col min="15883" max="15884" width="10.7109375" style="68" customWidth="1"/>
    <col min="15885" max="15885" width="11.42578125" style="68" customWidth="1"/>
    <col min="15886" max="15886" width="10.5703125" style="68" customWidth="1"/>
    <col min="15887" max="16127" width="9.140625" style="68"/>
    <col min="16128" max="16128" width="4" style="68" customWidth="1"/>
    <col min="16129" max="16129" width="15.85546875" style="68" customWidth="1"/>
    <col min="16130" max="16130" width="11.7109375" style="68" customWidth="1"/>
    <col min="16131" max="16131" width="15.42578125" style="68" customWidth="1"/>
    <col min="16132" max="16132" width="10.85546875" style="68" customWidth="1"/>
    <col min="16133" max="16133" width="9.5703125" style="68" customWidth="1"/>
    <col min="16134" max="16134" width="10.7109375" style="68" customWidth="1"/>
    <col min="16135" max="16135" width="10.42578125" style="68" customWidth="1"/>
    <col min="16136" max="16136" width="13.28515625" style="68" customWidth="1"/>
    <col min="16137" max="16137" width="10.28515625" style="68" customWidth="1"/>
    <col min="16138" max="16138" width="9.7109375" style="68" customWidth="1"/>
    <col min="16139" max="16140" width="10.7109375" style="68" customWidth="1"/>
    <col min="16141" max="16141" width="11.42578125" style="68" customWidth="1"/>
    <col min="16142" max="16142" width="10.5703125" style="68" customWidth="1"/>
    <col min="16143" max="16384" width="9.140625" style="68"/>
  </cols>
  <sheetData>
    <row r="1" spans="1:15" ht="15">
      <c r="M1" s="195"/>
      <c r="N1" s="195"/>
    </row>
    <row r="3" spans="1:15" ht="15.75">
      <c r="B3" s="196" t="s">
        <v>62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5.75">
      <c r="B4" s="196" t="s">
        <v>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5">
      <c r="B5" s="70"/>
      <c r="C5" s="70"/>
      <c r="D5" s="71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5" ht="52.5" customHeight="1">
      <c r="A6" s="197" t="s">
        <v>1</v>
      </c>
      <c r="B6" s="199" t="s">
        <v>27</v>
      </c>
      <c r="C6" s="202" t="s">
        <v>28</v>
      </c>
      <c r="D6" s="202"/>
      <c r="E6" s="202"/>
      <c r="F6" s="202" t="s">
        <v>29</v>
      </c>
      <c r="G6" s="202"/>
      <c r="H6" s="202" t="s">
        <v>30</v>
      </c>
      <c r="I6" s="202"/>
      <c r="J6" s="202"/>
      <c r="K6" s="202" t="s">
        <v>31</v>
      </c>
      <c r="L6" s="202"/>
      <c r="M6" s="202" t="s">
        <v>56</v>
      </c>
      <c r="N6" s="202"/>
    </row>
    <row r="7" spans="1:15" ht="54.75" customHeight="1">
      <c r="A7" s="198"/>
      <c r="B7" s="200"/>
      <c r="C7" s="202" t="s">
        <v>33</v>
      </c>
      <c r="D7" s="202" t="s">
        <v>34</v>
      </c>
      <c r="E7" s="202"/>
      <c r="F7" s="202" t="s">
        <v>35</v>
      </c>
      <c r="G7" s="202" t="s">
        <v>11</v>
      </c>
      <c r="H7" s="202" t="s">
        <v>36</v>
      </c>
      <c r="I7" s="202" t="s">
        <v>37</v>
      </c>
      <c r="J7" s="202"/>
      <c r="K7" s="202" t="s">
        <v>35</v>
      </c>
      <c r="L7" s="202" t="s">
        <v>11</v>
      </c>
      <c r="M7" s="202" t="s">
        <v>38</v>
      </c>
      <c r="N7" s="202" t="s">
        <v>47</v>
      </c>
    </row>
    <row r="8" spans="1:15" ht="44.25" customHeight="1">
      <c r="A8" s="198"/>
      <c r="B8" s="201"/>
      <c r="C8" s="203"/>
      <c r="D8" s="74" t="s">
        <v>35</v>
      </c>
      <c r="E8" s="73" t="s">
        <v>11</v>
      </c>
      <c r="F8" s="203"/>
      <c r="G8" s="203"/>
      <c r="H8" s="203"/>
      <c r="I8" s="73" t="s">
        <v>35</v>
      </c>
      <c r="J8" s="73" t="s">
        <v>11</v>
      </c>
      <c r="K8" s="203"/>
      <c r="L8" s="203"/>
      <c r="M8" s="203"/>
      <c r="N8" s="203"/>
    </row>
    <row r="9" spans="1:15" s="75" customFormat="1" ht="23.25" customHeight="1">
      <c r="A9" s="204" t="s">
        <v>40</v>
      </c>
      <c r="B9" s="205"/>
      <c r="C9" s="125">
        <f>C10+C11+C12+C13+C14+C15+C16+C17+C18+C20+C21+C19</f>
        <v>4733.7908535999995</v>
      </c>
      <c r="D9" s="125">
        <f>(C10*D10+C11*D11+C12*D12+C13*D13+C14*D14+C15*D15+C16*D16+C17*D17+C18*D18+C19*D19+C20*D20+C21*D21)/C9</f>
        <v>1.0069544564935233</v>
      </c>
      <c r="E9" s="125">
        <f>(C10*E10+C11*E11+C12*E12+C13*E13+C14*E14+C15*E15+C16*E16+C17*E17+C18*E18+C19*E19+C20*E20+C21*E21)/C9</f>
        <v>0.16049496829188745</v>
      </c>
      <c r="F9" s="125">
        <f>F10+F11+F12+F13+F14+F15+F16+F17+F18+F20+F21+F19</f>
        <v>4766.7117961407994</v>
      </c>
      <c r="G9" s="125">
        <f>G10+G11+G12+G13+G14+G15+G16+G17+G18+G20+G21+G19</f>
        <v>759.74961294895877</v>
      </c>
      <c r="H9" s="125">
        <f>H10+H11+H12+H13+H14+H15+H16+H17+H18+H20+H21+H19</f>
        <v>1296.3157714133333</v>
      </c>
      <c r="I9" s="125">
        <f>(H10*I10+H11*I11+H12*I12+H13*I13+H14*I14+H15*I15+H16*I16+H17*I17+H18*I18+H19*I19+H20*I20+H21*I21)/H9</f>
        <v>4.6548265042319654</v>
      </c>
      <c r="J9" s="125">
        <f>(H10*J10+H11*J11+H12*J12+H13*J13+H14*J14+H15*J15+H16*J16+H17*J17+H18*J18+H19*J19+H20*J20+H21*J21)/H9</f>
        <v>0.65519255356261308</v>
      </c>
      <c r="K9" s="125">
        <f>K10+K11+K12+K13+K14+K15+K16+K17+K18+K20+K21+K19</f>
        <v>6034.1250106286898</v>
      </c>
      <c r="L9" s="126">
        <f>L10+L11+L12+L13+L14+L15+L16+L17+L18+L20+L21+L19</f>
        <v>849.3364404957905</v>
      </c>
      <c r="M9" s="125">
        <f>M10+M11+M12+M13+M14+M15+M16+M17+M18+M20+M21+M19</f>
        <v>-1267.4132144878911</v>
      </c>
      <c r="N9" s="125">
        <f>N10+N11+N12+N13+N14+N15+N16+N17+N18+N20+N21+N19</f>
        <v>-89.586827546831813</v>
      </c>
    </row>
    <row r="10" spans="1:15" ht="23.25" customHeight="1">
      <c r="A10" s="121">
        <v>1</v>
      </c>
      <c r="B10" s="122" t="s">
        <v>41</v>
      </c>
      <c r="C10" s="76">
        <v>314.43529840000002</v>
      </c>
      <c r="D10" s="77">
        <v>1.2892452396826704</v>
      </c>
      <c r="E10" s="77">
        <v>0.16</v>
      </c>
      <c r="F10" s="127">
        <f t="shared" ref="F10:F21" si="0">C10*D10</f>
        <v>405.3842116504</v>
      </c>
      <c r="G10" s="127">
        <f t="shared" ref="G10:G21" si="1">C10*E10</f>
        <v>50.309647744000003</v>
      </c>
      <c r="H10" s="78">
        <v>68.856048000000001</v>
      </c>
      <c r="I10" s="77">
        <v>6.1922082034101056</v>
      </c>
      <c r="J10" s="77">
        <v>0.79</v>
      </c>
      <c r="K10" s="127">
        <f t="shared" ref="K10:K21" si="2">H10*I10</f>
        <v>426.37098528000001</v>
      </c>
      <c r="L10" s="127">
        <f t="shared" ref="L10:L21" si="3">H10*J10</f>
        <v>54.396277920000003</v>
      </c>
      <c r="M10" s="127">
        <f t="shared" ref="M10:N20" si="4">F10-K10</f>
        <v>-20.986773629600009</v>
      </c>
      <c r="N10" s="127">
        <f t="shared" si="4"/>
        <v>-4.0866301759999999</v>
      </c>
      <c r="O10" s="79"/>
    </row>
    <row r="11" spans="1:15" ht="23.25" customHeight="1">
      <c r="A11" s="121">
        <v>2</v>
      </c>
      <c r="B11" s="122" t="s">
        <v>42</v>
      </c>
      <c r="C11" s="76">
        <v>458.86356000000006</v>
      </c>
      <c r="D11" s="77">
        <v>1.1398160560842965</v>
      </c>
      <c r="E11" s="77">
        <v>0.19</v>
      </c>
      <c r="F11" s="127">
        <f t="shared" si="0"/>
        <v>523.02005324000004</v>
      </c>
      <c r="G11" s="127">
        <f t="shared" si="1"/>
        <v>87.184076400000009</v>
      </c>
      <c r="H11" s="76">
        <v>180.4297104</v>
      </c>
      <c r="I11" s="77">
        <v>4.6285800003367958</v>
      </c>
      <c r="J11" s="77">
        <v>0.64</v>
      </c>
      <c r="K11" s="127">
        <f t="shared" si="2"/>
        <v>835.13334902400004</v>
      </c>
      <c r="L11" s="127">
        <f t="shared" si="3"/>
        <v>115.475014656</v>
      </c>
      <c r="M11" s="127">
        <f t="shared" si="4"/>
        <v>-312.113295784</v>
      </c>
      <c r="N11" s="127">
        <f t="shared" si="4"/>
        <v>-28.29093825599999</v>
      </c>
      <c r="O11" s="79"/>
    </row>
    <row r="12" spans="1:15" ht="23.25" customHeight="1">
      <c r="A12" s="121">
        <v>3</v>
      </c>
      <c r="B12" s="122" t="s">
        <v>20</v>
      </c>
      <c r="C12" s="76">
        <v>741.81653599999981</v>
      </c>
      <c r="D12" s="77">
        <v>1.2740562979038257</v>
      </c>
      <c r="E12" s="77">
        <v>0.2</v>
      </c>
      <c r="F12" s="127">
        <f t="shared" si="0"/>
        <v>945.1160295799998</v>
      </c>
      <c r="G12" s="127">
        <f t="shared" si="1"/>
        <v>148.36330719999998</v>
      </c>
      <c r="H12" s="76">
        <v>121.08528000000001</v>
      </c>
      <c r="I12" s="77">
        <v>4.6203778229690666</v>
      </c>
      <c r="J12" s="77">
        <v>0.69</v>
      </c>
      <c r="K12" s="127">
        <f t="shared" si="2"/>
        <v>559.45974239999987</v>
      </c>
      <c r="L12" s="127">
        <f t="shared" si="3"/>
        <v>83.548843200000007</v>
      </c>
      <c r="M12" s="127">
        <f t="shared" si="4"/>
        <v>385.65628717999994</v>
      </c>
      <c r="N12" s="127">
        <f t="shared" si="4"/>
        <v>64.814463999999973</v>
      </c>
      <c r="O12" s="79"/>
    </row>
    <row r="13" spans="1:15" ht="23.25" customHeight="1">
      <c r="A13" s="121">
        <v>4</v>
      </c>
      <c r="B13" s="122" t="s">
        <v>15</v>
      </c>
      <c r="C13" s="76">
        <v>107.5999024</v>
      </c>
      <c r="D13" s="77">
        <v>0.30056138959471768</v>
      </c>
      <c r="E13" s="77">
        <v>4.0161926853197596E-2</v>
      </c>
      <c r="F13" s="127">
        <f t="shared" si="0"/>
        <v>32.3403761856</v>
      </c>
      <c r="G13" s="127">
        <f t="shared" si="1"/>
        <v>4.3214194096000007</v>
      </c>
      <c r="H13" s="76">
        <v>3.8422080000000003</v>
      </c>
      <c r="I13" s="77">
        <v>0.54823626414811477</v>
      </c>
      <c r="J13" s="77">
        <v>7.410538940109436E-2</v>
      </c>
      <c r="K13" s="127">
        <f t="shared" si="2"/>
        <v>2.1064377599999999</v>
      </c>
      <c r="L13" s="127">
        <f t="shared" si="3"/>
        <v>0.28472831999999998</v>
      </c>
      <c r="M13" s="127">
        <f t="shared" si="4"/>
        <v>30.233938425600002</v>
      </c>
      <c r="N13" s="127">
        <f t="shared" si="4"/>
        <v>4.0366910896000006</v>
      </c>
      <c r="O13" s="79"/>
    </row>
    <row r="14" spans="1:15" ht="23.25" customHeight="1">
      <c r="A14" s="121">
        <v>5</v>
      </c>
      <c r="B14" s="122" t="s">
        <v>43</v>
      </c>
      <c r="C14" s="76">
        <v>297.82628160000002</v>
      </c>
      <c r="D14" s="77">
        <v>0.81309711706785792</v>
      </c>
      <c r="E14" s="127">
        <v>0.12728984624303891</v>
      </c>
      <c r="F14" s="127">
        <f t="shared" si="0"/>
        <v>242.16169095600003</v>
      </c>
      <c r="G14" s="127">
        <f t="shared" si="1"/>
        <v>37.910261592000012</v>
      </c>
      <c r="H14" s="76">
        <v>54.533088000000006</v>
      </c>
      <c r="I14" s="77">
        <v>5.3287411209869502</v>
      </c>
      <c r="J14" s="127">
        <v>0.69029558861585105</v>
      </c>
      <c r="K14" s="127">
        <f t="shared" si="2"/>
        <v>290.59270848000006</v>
      </c>
      <c r="L14" s="127">
        <f t="shared" si="3"/>
        <v>37.64395008000001</v>
      </c>
      <c r="M14" s="127">
        <f t="shared" si="4"/>
        <v>-48.431017524000026</v>
      </c>
      <c r="N14" s="127">
        <f t="shared" si="4"/>
        <v>0.26631151200000147</v>
      </c>
      <c r="O14" s="79"/>
    </row>
    <row r="15" spans="1:15" ht="23.25" customHeight="1">
      <c r="A15" s="121">
        <v>6</v>
      </c>
      <c r="B15" s="122" t="s">
        <v>19</v>
      </c>
      <c r="C15" s="76">
        <v>680.76815999999974</v>
      </c>
      <c r="D15" s="77">
        <v>1.120313819142188</v>
      </c>
      <c r="E15" s="77">
        <v>0.20005405658219974</v>
      </c>
      <c r="F15" s="127">
        <f t="shared" si="0"/>
        <v>762.6739772799998</v>
      </c>
      <c r="G15" s="127">
        <f t="shared" si="1"/>
        <v>136.19043199999996</v>
      </c>
      <c r="H15" s="76">
        <v>277.41967733333331</v>
      </c>
      <c r="I15" s="77">
        <v>4.5797901196246515</v>
      </c>
      <c r="J15" s="77">
        <v>0.64284556669305271</v>
      </c>
      <c r="K15" s="127">
        <f t="shared" si="2"/>
        <v>1270.5238972406587</v>
      </c>
      <c r="L15" s="127">
        <f t="shared" si="3"/>
        <v>178.33800968715047</v>
      </c>
      <c r="M15" s="127">
        <f t="shared" si="4"/>
        <v>-507.84991996065889</v>
      </c>
      <c r="N15" s="127">
        <f t="shared" si="4"/>
        <v>-42.147577687150516</v>
      </c>
      <c r="O15" s="79"/>
    </row>
    <row r="16" spans="1:15" ht="23.25" customHeight="1">
      <c r="A16" s="121">
        <v>7</v>
      </c>
      <c r="B16" s="122" t="s">
        <v>21</v>
      </c>
      <c r="C16" s="76">
        <v>357.91679999999974</v>
      </c>
      <c r="D16" s="77">
        <v>1.276619573934501</v>
      </c>
      <c r="E16" s="82">
        <v>0.24148196854688017</v>
      </c>
      <c r="F16" s="127">
        <f t="shared" si="0"/>
        <v>456.92359271999965</v>
      </c>
      <c r="G16" s="127">
        <f t="shared" si="1"/>
        <v>86.430453439999937</v>
      </c>
      <c r="H16" s="76">
        <v>141.52780799999999</v>
      </c>
      <c r="I16" s="77">
        <v>5.0841884472626049</v>
      </c>
      <c r="J16" s="82">
        <v>0.71140243703908701</v>
      </c>
      <c r="K16" s="127">
        <f t="shared" si="2"/>
        <v>719.55404640000006</v>
      </c>
      <c r="L16" s="127">
        <f t="shared" si="3"/>
        <v>100.68322751999999</v>
      </c>
      <c r="M16" s="127">
        <f t="shared" si="4"/>
        <v>-262.63045368000041</v>
      </c>
      <c r="N16" s="127">
        <f t="shared" si="4"/>
        <v>-14.252774080000052</v>
      </c>
      <c r="O16" s="79"/>
    </row>
    <row r="17" spans="1:15" ht="23.25" customHeight="1">
      <c r="A17" s="121">
        <v>8</v>
      </c>
      <c r="B17" s="122" t="s">
        <v>22</v>
      </c>
      <c r="C17" s="76">
        <f>573.97224+6.7952736</f>
        <v>580.76751360000003</v>
      </c>
      <c r="D17" s="82">
        <v>0.67228732982353923</v>
      </c>
      <c r="E17" s="82">
        <v>0.12571095712196531</v>
      </c>
      <c r="F17" s="127">
        <f t="shared" si="0"/>
        <v>390.44264096640001</v>
      </c>
      <c r="G17" s="127">
        <f t="shared" si="1"/>
        <v>73.008840000000006</v>
      </c>
      <c r="H17" s="76">
        <v>174.03292799999997</v>
      </c>
      <c r="I17" s="77">
        <v>5.3382675775011963</v>
      </c>
      <c r="J17" s="82">
        <v>0.73</v>
      </c>
      <c r="K17" s="127">
        <f t="shared" si="2"/>
        <v>929.03433695999991</v>
      </c>
      <c r="L17" s="127">
        <f t="shared" si="3"/>
        <v>127.04403743999997</v>
      </c>
      <c r="M17" s="127">
        <f t="shared" si="4"/>
        <v>-538.59169599359984</v>
      </c>
      <c r="N17" s="127">
        <f t="shared" si="4"/>
        <v>-54.035197439999962</v>
      </c>
      <c r="O17" s="79"/>
    </row>
    <row r="18" spans="1:15" ht="23.25" customHeight="1">
      <c r="A18" s="121">
        <v>9</v>
      </c>
      <c r="B18" s="122" t="s">
        <v>23</v>
      </c>
      <c r="C18" s="76">
        <v>527.78053120000004</v>
      </c>
      <c r="D18" s="82">
        <v>1.2775970545296234</v>
      </c>
      <c r="E18" s="82">
        <v>0.19</v>
      </c>
      <c r="F18" s="127">
        <f t="shared" si="0"/>
        <v>674.29085209920004</v>
      </c>
      <c r="G18" s="127">
        <f t="shared" si="1"/>
        <v>100.27830092800001</v>
      </c>
      <c r="H18" s="76">
        <v>192.61267199999998</v>
      </c>
      <c r="I18" s="77">
        <v>4.2583377093694024</v>
      </c>
      <c r="J18" s="82">
        <v>0.6060644981862876</v>
      </c>
      <c r="K18" s="127">
        <f t="shared" si="2"/>
        <v>820.20980447999989</v>
      </c>
      <c r="L18" s="127">
        <f t="shared" si="3"/>
        <v>116.73570239999999</v>
      </c>
      <c r="M18" s="127">
        <f t="shared" si="4"/>
        <v>-145.91895238079985</v>
      </c>
      <c r="N18" s="127">
        <f t="shared" si="4"/>
        <v>-16.457401471999987</v>
      </c>
      <c r="O18" s="79"/>
    </row>
    <row r="19" spans="1:15" ht="23.25" customHeight="1">
      <c r="A19" s="121">
        <v>10</v>
      </c>
      <c r="B19" s="122" t="s">
        <v>44</v>
      </c>
      <c r="C19" s="76">
        <v>286.54027680000007</v>
      </c>
      <c r="D19" s="82">
        <v>0.50663402622356923</v>
      </c>
      <c r="E19" s="82">
        <v>5.9324214559424208E-2</v>
      </c>
      <c r="F19" s="127">
        <f t="shared" si="0"/>
        <v>145.17105411040004</v>
      </c>
      <c r="G19" s="127">
        <f t="shared" si="1"/>
        <v>16.998776860800007</v>
      </c>
      <c r="H19" s="76">
        <v>29.757168</v>
      </c>
      <c r="I19" s="77">
        <v>1.8097654938131209</v>
      </c>
      <c r="J19" s="82">
        <v>0.41449486322085494</v>
      </c>
      <c r="K19" s="127">
        <f t="shared" si="2"/>
        <v>53.853495840000001</v>
      </c>
      <c r="L19" s="127">
        <f t="shared" si="3"/>
        <v>12.334193280000001</v>
      </c>
      <c r="M19" s="127">
        <f t="shared" si="4"/>
        <v>91.317558270400042</v>
      </c>
      <c r="N19" s="127">
        <f t="shared" si="4"/>
        <v>4.6645835808000058</v>
      </c>
      <c r="O19" s="79"/>
    </row>
    <row r="20" spans="1:15" ht="23.25" customHeight="1">
      <c r="A20" s="121">
        <v>11</v>
      </c>
      <c r="B20" s="122" t="s">
        <v>45</v>
      </c>
      <c r="C20" s="76">
        <v>180.15569120000001</v>
      </c>
      <c r="D20" s="77">
        <v>0.46420390556498825</v>
      </c>
      <c r="E20" s="82">
        <v>4.8667875875574883E-2</v>
      </c>
      <c r="F20" s="127">
        <f t="shared" si="0"/>
        <v>83.628975464799993</v>
      </c>
      <c r="G20" s="127">
        <f t="shared" si="1"/>
        <v>8.7677948175999987</v>
      </c>
      <c r="H20" s="76">
        <v>5.3474716799999991</v>
      </c>
      <c r="I20" s="77">
        <v>0.56683510694160433</v>
      </c>
      <c r="J20" s="82">
        <v>7.2999999999999995E-2</v>
      </c>
      <c r="K20" s="127">
        <f t="shared" si="2"/>
        <v>3.0311346816000002</v>
      </c>
      <c r="L20" s="127">
        <f t="shared" si="3"/>
        <v>0.3903654326399999</v>
      </c>
      <c r="M20" s="127">
        <f t="shared" si="4"/>
        <v>80.597840783199999</v>
      </c>
      <c r="N20" s="127">
        <f t="shared" si="4"/>
        <v>8.3774293849599992</v>
      </c>
      <c r="O20" s="79"/>
    </row>
    <row r="21" spans="1:15" ht="23.25" customHeight="1">
      <c r="A21" s="121">
        <v>12</v>
      </c>
      <c r="B21" s="122" t="s">
        <v>46</v>
      </c>
      <c r="C21" s="76">
        <v>199.32030240000009</v>
      </c>
      <c r="D21" s="77">
        <v>0.5295915198651634</v>
      </c>
      <c r="E21" s="82">
        <v>5.0101783093415168E-2</v>
      </c>
      <c r="F21" s="127">
        <f t="shared" si="0"/>
        <v>105.55834188800002</v>
      </c>
      <c r="G21" s="127">
        <f t="shared" si="1"/>
        <v>9.9863025569587229</v>
      </c>
      <c r="H21" s="76">
        <v>46.871712000000016</v>
      </c>
      <c r="I21" s="77">
        <v>2.6509608200876453</v>
      </c>
      <c r="J21" s="82">
        <v>0.47922488002998465</v>
      </c>
      <c r="K21" s="127">
        <f t="shared" si="2"/>
        <v>124.25507208243197</v>
      </c>
      <c r="L21" s="127">
        <f t="shared" si="3"/>
        <v>22.46209056</v>
      </c>
      <c r="M21" s="127">
        <f>F21-K21</f>
        <v>-18.69673019443195</v>
      </c>
      <c r="N21" s="127">
        <f>G21-L21</f>
        <v>-12.475788003041277</v>
      </c>
      <c r="O21" s="79"/>
    </row>
    <row r="24" spans="1:15">
      <c r="C24" s="69"/>
    </row>
    <row r="26" spans="1:15">
      <c r="E26" s="84"/>
    </row>
  </sheetData>
  <mergeCells count="21">
    <mergeCell ref="A9:B9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  <mergeCell ref="M1:N1"/>
    <mergeCell ref="B3:N3"/>
    <mergeCell ref="B4:N4"/>
    <mergeCell ref="A6:A8"/>
    <mergeCell ref="B6:B8"/>
    <mergeCell ref="C6:E6"/>
    <mergeCell ref="F6:G6"/>
    <mergeCell ref="H6:J6"/>
    <mergeCell ref="K6:L6"/>
    <mergeCell ref="N7:N8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EF8C-B014-46DC-8305-2395C1464448}">
  <sheetPr>
    <tabColor theme="7" tint="0.39997558519241921"/>
  </sheetPr>
  <dimension ref="A1:O26"/>
  <sheetViews>
    <sheetView showZeros="0" zoomScale="110" zoomScaleNormal="110" zoomScaleSheetLayoutView="100" workbookViewId="0">
      <selection activeCell="G12" sqref="G12"/>
    </sheetView>
  </sheetViews>
  <sheetFormatPr defaultRowHeight="14.25"/>
  <cols>
    <col min="1" max="1" width="4" style="68" customWidth="1"/>
    <col min="2" max="2" width="15.85546875" style="68" customWidth="1"/>
    <col min="3" max="3" width="15.42578125" style="68" customWidth="1"/>
    <col min="4" max="4" width="10.85546875" style="69" customWidth="1"/>
    <col min="5" max="5" width="9.5703125" style="68" customWidth="1"/>
    <col min="6" max="6" width="10.7109375" style="68" customWidth="1"/>
    <col min="7" max="7" width="10.42578125" style="68" customWidth="1"/>
    <col min="8" max="8" width="13.28515625" style="68" customWidth="1"/>
    <col min="9" max="9" width="10.28515625" style="68" customWidth="1"/>
    <col min="10" max="10" width="9.7109375" style="68" customWidth="1"/>
    <col min="11" max="12" width="10.7109375" style="68" customWidth="1"/>
    <col min="13" max="13" width="11.42578125" style="68" customWidth="1"/>
    <col min="14" max="14" width="10.5703125" style="68" customWidth="1"/>
    <col min="15" max="255" width="9.140625" style="68"/>
    <col min="256" max="256" width="4" style="68" customWidth="1"/>
    <col min="257" max="257" width="15.85546875" style="68" customWidth="1"/>
    <col min="258" max="258" width="11.7109375" style="68" customWidth="1"/>
    <col min="259" max="259" width="15.42578125" style="68" customWidth="1"/>
    <col min="260" max="260" width="10.85546875" style="68" customWidth="1"/>
    <col min="261" max="261" width="9.5703125" style="68" customWidth="1"/>
    <col min="262" max="262" width="10.7109375" style="68" customWidth="1"/>
    <col min="263" max="263" width="10.42578125" style="68" customWidth="1"/>
    <col min="264" max="264" width="13.28515625" style="68" customWidth="1"/>
    <col min="265" max="265" width="10.28515625" style="68" customWidth="1"/>
    <col min="266" max="266" width="9.7109375" style="68" customWidth="1"/>
    <col min="267" max="268" width="10.7109375" style="68" customWidth="1"/>
    <col min="269" max="269" width="11.42578125" style="68" customWidth="1"/>
    <col min="270" max="270" width="10.5703125" style="68" customWidth="1"/>
    <col min="271" max="511" width="9.140625" style="68"/>
    <col min="512" max="512" width="4" style="68" customWidth="1"/>
    <col min="513" max="513" width="15.85546875" style="68" customWidth="1"/>
    <col min="514" max="514" width="11.7109375" style="68" customWidth="1"/>
    <col min="515" max="515" width="15.42578125" style="68" customWidth="1"/>
    <col min="516" max="516" width="10.85546875" style="68" customWidth="1"/>
    <col min="517" max="517" width="9.5703125" style="68" customWidth="1"/>
    <col min="518" max="518" width="10.7109375" style="68" customWidth="1"/>
    <col min="519" max="519" width="10.42578125" style="68" customWidth="1"/>
    <col min="520" max="520" width="13.28515625" style="68" customWidth="1"/>
    <col min="521" max="521" width="10.28515625" style="68" customWidth="1"/>
    <col min="522" max="522" width="9.7109375" style="68" customWidth="1"/>
    <col min="523" max="524" width="10.7109375" style="68" customWidth="1"/>
    <col min="525" max="525" width="11.42578125" style="68" customWidth="1"/>
    <col min="526" max="526" width="10.5703125" style="68" customWidth="1"/>
    <col min="527" max="767" width="9.140625" style="68"/>
    <col min="768" max="768" width="4" style="68" customWidth="1"/>
    <col min="769" max="769" width="15.85546875" style="68" customWidth="1"/>
    <col min="770" max="770" width="11.7109375" style="68" customWidth="1"/>
    <col min="771" max="771" width="15.42578125" style="68" customWidth="1"/>
    <col min="772" max="772" width="10.85546875" style="68" customWidth="1"/>
    <col min="773" max="773" width="9.5703125" style="68" customWidth="1"/>
    <col min="774" max="774" width="10.7109375" style="68" customWidth="1"/>
    <col min="775" max="775" width="10.42578125" style="68" customWidth="1"/>
    <col min="776" max="776" width="13.28515625" style="68" customWidth="1"/>
    <col min="777" max="777" width="10.28515625" style="68" customWidth="1"/>
    <col min="778" max="778" width="9.7109375" style="68" customWidth="1"/>
    <col min="779" max="780" width="10.7109375" style="68" customWidth="1"/>
    <col min="781" max="781" width="11.42578125" style="68" customWidth="1"/>
    <col min="782" max="782" width="10.5703125" style="68" customWidth="1"/>
    <col min="783" max="1023" width="9.140625" style="68"/>
    <col min="1024" max="1024" width="4" style="68" customWidth="1"/>
    <col min="1025" max="1025" width="15.85546875" style="68" customWidth="1"/>
    <col min="1026" max="1026" width="11.7109375" style="68" customWidth="1"/>
    <col min="1027" max="1027" width="15.42578125" style="68" customWidth="1"/>
    <col min="1028" max="1028" width="10.85546875" style="68" customWidth="1"/>
    <col min="1029" max="1029" width="9.5703125" style="68" customWidth="1"/>
    <col min="1030" max="1030" width="10.7109375" style="68" customWidth="1"/>
    <col min="1031" max="1031" width="10.42578125" style="68" customWidth="1"/>
    <col min="1032" max="1032" width="13.28515625" style="68" customWidth="1"/>
    <col min="1033" max="1033" width="10.28515625" style="68" customWidth="1"/>
    <col min="1034" max="1034" width="9.7109375" style="68" customWidth="1"/>
    <col min="1035" max="1036" width="10.7109375" style="68" customWidth="1"/>
    <col min="1037" max="1037" width="11.42578125" style="68" customWidth="1"/>
    <col min="1038" max="1038" width="10.5703125" style="68" customWidth="1"/>
    <col min="1039" max="1279" width="9.140625" style="68"/>
    <col min="1280" max="1280" width="4" style="68" customWidth="1"/>
    <col min="1281" max="1281" width="15.85546875" style="68" customWidth="1"/>
    <col min="1282" max="1282" width="11.7109375" style="68" customWidth="1"/>
    <col min="1283" max="1283" width="15.42578125" style="68" customWidth="1"/>
    <col min="1284" max="1284" width="10.85546875" style="68" customWidth="1"/>
    <col min="1285" max="1285" width="9.5703125" style="68" customWidth="1"/>
    <col min="1286" max="1286" width="10.7109375" style="68" customWidth="1"/>
    <col min="1287" max="1287" width="10.42578125" style="68" customWidth="1"/>
    <col min="1288" max="1288" width="13.28515625" style="68" customWidth="1"/>
    <col min="1289" max="1289" width="10.28515625" style="68" customWidth="1"/>
    <col min="1290" max="1290" width="9.7109375" style="68" customWidth="1"/>
    <col min="1291" max="1292" width="10.7109375" style="68" customWidth="1"/>
    <col min="1293" max="1293" width="11.42578125" style="68" customWidth="1"/>
    <col min="1294" max="1294" width="10.5703125" style="68" customWidth="1"/>
    <col min="1295" max="1535" width="9.140625" style="68"/>
    <col min="1536" max="1536" width="4" style="68" customWidth="1"/>
    <col min="1537" max="1537" width="15.85546875" style="68" customWidth="1"/>
    <col min="1538" max="1538" width="11.7109375" style="68" customWidth="1"/>
    <col min="1539" max="1539" width="15.42578125" style="68" customWidth="1"/>
    <col min="1540" max="1540" width="10.85546875" style="68" customWidth="1"/>
    <col min="1541" max="1541" width="9.5703125" style="68" customWidth="1"/>
    <col min="1542" max="1542" width="10.7109375" style="68" customWidth="1"/>
    <col min="1543" max="1543" width="10.42578125" style="68" customWidth="1"/>
    <col min="1544" max="1544" width="13.28515625" style="68" customWidth="1"/>
    <col min="1545" max="1545" width="10.28515625" style="68" customWidth="1"/>
    <col min="1546" max="1546" width="9.7109375" style="68" customWidth="1"/>
    <col min="1547" max="1548" width="10.7109375" style="68" customWidth="1"/>
    <col min="1549" max="1549" width="11.42578125" style="68" customWidth="1"/>
    <col min="1550" max="1550" width="10.5703125" style="68" customWidth="1"/>
    <col min="1551" max="1791" width="9.140625" style="68"/>
    <col min="1792" max="1792" width="4" style="68" customWidth="1"/>
    <col min="1793" max="1793" width="15.85546875" style="68" customWidth="1"/>
    <col min="1794" max="1794" width="11.7109375" style="68" customWidth="1"/>
    <col min="1795" max="1795" width="15.42578125" style="68" customWidth="1"/>
    <col min="1796" max="1796" width="10.85546875" style="68" customWidth="1"/>
    <col min="1797" max="1797" width="9.5703125" style="68" customWidth="1"/>
    <col min="1798" max="1798" width="10.7109375" style="68" customWidth="1"/>
    <col min="1799" max="1799" width="10.42578125" style="68" customWidth="1"/>
    <col min="1800" max="1800" width="13.28515625" style="68" customWidth="1"/>
    <col min="1801" max="1801" width="10.28515625" style="68" customWidth="1"/>
    <col min="1802" max="1802" width="9.7109375" style="68" customWidth="1"/>
    <col min="1803" max="1804" width="10.7109375" style="68" customWidth="1"/>
    <col min="1805" max="1805" width="11.42578125" style="68" customWidth="1"/>
    <col min="1806" max="1806" width="10.5703125" style="68" customWidth="1"/>
    <col min="1807" max="2047" width="9.140625" style="68"/>
    <col min="2048" max="2048" width="4" style="68" customWidth="1"/>
    <col min="2049" max="2049" width="15.85546875" style="68" customWidth="1"/>
    <col min="2050" max="2050" width="11.7109375" style="68" customWidth="1"/>
    <col min="2051" max="2051" width="15.42578125" style="68" customWidth="1"/>
    <col min="2052" max="2052" width="10.85546875" style="68" customWidth="1"/>
    <col min="2053" max="2053" width="9.5703125" style="68" customWidth="1"/>
    <col min="2054" max="2054" width="10.7109375" style="68" customWidth="1"/>
    <col min="2055" max="2055" width="10.42578125" style="68" customWidth="1"/>
    <col min="2056" max="2056" width="13.28515625" style="68" customWidth="1"/>
    <col min="2057" max="2057" width="10.28515625" style="68" customWidth="1"/>
    <col min="2058" max="2058" width="9.7109375" style="68" customWidth="1"/>
    <col min="2059" max="2060" width="10.7109375" style="68" customWidth="1"/>
    <col min="2061" max="2061" width="11.42578125" style="68" customWidth="1"/>
    <col min="2062" max="2062" width="10.5703125" style="68" customWidth="1"/>
    <col min="2063" max="2303" width="9.140625" style="68"/>
    <col min="2304" max="2304" width="4" style="68" customWidth="1"/>
    <col min="2305" max="2305" width="15.85546875" style="68" customWidth="1"/>
    <col min="2306" max="2306" width="11.7109375" style="68" customWidth="1"/>
    <col min="2307" max="2307" width="15.42578125" style="68" customWidth="1"/>
    <col min="2308" max="2308" width="10.85546875" style="68" customWidth="1"/>
    <col min="2309" max="2309" width="9.5703125" style="68" customWidth="1"/>
    <col min="2310" max="2310" width="10.7109375" style="68" customWidth="1"/>
    <col min="2311" max="2311" width="10.42578125" style="68" customWidth="1"/>
    <col min="2312" max="2312" width="13.28515625" style="68" customWidth="1"/>
    <col min="2313" max="2313" width="10.28515625" style="68" customWidth="1"/>
    <col min="2314" max="2314" width="9.7109375" style="68" customWidth="1"/>
    <col min="2315" max="2316" width="10.7109375" style="68" customWidth="1"/>
    <col min="2317" max="2317" width="11.42578125" style="68" customWidth="1"/>
    <col min="2318" max="2318" width="10.5703125" style="68" customWidth="1"/>
    <col min="2319" max="2559" width="9.140625" style="68"/>
    <col min="2560" max="2560" width="4" style="68" customWidth="1"/>
    <col min="2561" max="2561" width="15.85546875" style="68" customWidth="1"/>
    <col min="2562" max="2562" width="11.7109375" style="68" customWidth="1"/>
    <col min="2563" max="2563" width="15.42578125" style="68" customWidth="1"/>
    <col min="2564" max="2564" width="10.85546875" style="68" customWidth="1"/>
    <col min="2565" max="2565" width="9.5703125" style="68" customWidth="1"/>
    <col min="2566" max="2566" width="10.7109375" style="68" customWidth="1"/>
    <col min="2567" max="2567" width="10.42578125" style="68" customWidth="1"/>
    <col min="2568" max="2568" width="13.28515625" style="68" customWidth="1"/>
    <col min="2569" max="2569" width="10.28515625" style="68" customWidth="1"/>
    <col min="2570" max="2570" width="9.7109375" style="68" customWidth="1"/>
    <col min="2571" max="2572" width="10.7109375" style="68" customWidth="1"/>
    <col min="2573" max="2573" width="11.42578125" style="68" customWidth="1"/>
    <col min="2574" max="2574" width="10.5703125" style="68" customWidth="1"/>
    <col min="2575" max="2815" width="9.140625" style="68"/>
    <col min="2816" max="2816" width="4" style="68" customWidth="1"/>
    <col min="2817" max="2817" width="15.85546875" style="68" customWidth="1"/>
    <col min="2818" max="2818" width="11.7109375" style="68" customWidth="1"/>
    <col min="2819" max="2819" width="15.42578125" style="68" customWidth="1"/>
    <col min="2820" max="2820" width="10.85546875" style="68" customWidth="1"/>
    <col min="2821" max="2821" width="9.5703125" style="68" customWidth="1"/>
    <col min="2822" max="2822" width="10.7109375" style="68" customWidth="1"/>
    <col min="2823" max="2823" width="10.42578125" style="68" customWidth="1"/>
    <col min="2824" max="2824" width="13.28515625" style="68" customWidth="1"/>
    <col min="2825" max="2825" width="10.28515625" style="68" customWidth="1"/>
    <col min="2826" max="2826" width="9.7109375" style="68" customWidth="1"/>
    <col min="2827" max="2828" width="10.7109375" style="68" customWidth="1"/>
    <col min="2829" max="2829" width="11.42578125" style="68" customWidth="1"/>
    <col min="2830" max="2830" width="10.5703125" style="68" customWidth="1"/>
    <col min="2831" max="3071" width="9.140625" style="68"/>
    <col min="3072" max="3072" width="4" style="68" customWidth="1"/>
    <col min="3073" max="3073" width="15.85546875" style="68" customWidth="1"/>
    <col min="3074" max="3074" width="11.7109375" style="68" customWidth="1"/>
    <col min="3075" max="3075" width="15.42578125" style="68" customWidth="1"/>
    <col min="3076" max="3076" width="10.85546875" style="68" customWidth="1"/>
    <col min="3077" max="3077" width="9.5703125" style="68" customWidth="1"/>
    <col min="3078" max="3078" width="10.7109375" style="68" customWidth="1"/>
    <col min="3079" max="3079" width="10.42578125" style="68" customWidth="1"/>
    <col min="3080" max="3080" width="13.28515625" style="68" customWidth="1"/>
    <col min="3081" max="3081" width="10.28515625" style="68" customWidth="1"/>
    <col min="3082" max="3082" width="9.7109375" style="68" customWidth="1"/>
    <col min="3083" max="3084" width="10.7109375" style="68" customWidth="1"/>
    <col min="3085" max="3085" width="11.42578125" style="68" customWidth="1"/>
    <col min="3086" max="3086" width="10.5703125" style="68" customWidth="1"/>
    <col min="3087" max="3327" width="9.140625" style="68"/>
    <col min="3328" max="3328" width="4" style="68" customWidth="1"/>
    <col min="3329" max="3329" width="15.85546875" style="68" customWidth="1"/>
    <col min="3330" max="3330" width="11.7109375" style="68" customWidth="1"/>
    <col min="3331" max="3331" width="15.42578125" style="68" customWidth="1"/>
    <col min="3332" max="3332" width="10.85546875" style="68" customWidth="1"/>
    <col min="3333" max="3333" width="9.5703125" style="68" customWidth="1"/>
    <col min="3334" max="3334" width="10.7109375" style="68" customWidth="1"/>
    <col min="3335" max="3335" width="10.42578125" style="68" customWidth="1"/>
    <col min="3336" max="3336" width="13.28515625" style="68" customWidth="1"/>
    <col min="3337" max="3337" width="10.28515625" style="68" customWidth="1"/>
    <col min="3338" max="3338" width="9.7109375" style="68" customWidth="1"/>
    <col min="3339" max="3340" width="10.7109375" style="68" customWidth="1"/>
    <col min="3341" max="3341" width="11.42578125" style="68" customWidth="1"/>
    <col min="3342" max="3342" width="10.5703125" style="68" customWidth="1"/>
    <col min="3343" max="3583" width="9.140625" style="68"/>
    <col min="3584" max="3584" width="4" style="68" customWidth="1"/>
    <col min="3585" max="3585" width="15.85546875" style="68" customWidth="1"/>
    <col min="3586" max="3586" width="11.7109375" style="68" customWidth="1"/>
    <col min="3587" max="3587" width="15.42578125" style="68" customWidth="1"/>
    <col min="3588" max="3588" width="10.85546875" style="68" customWidth="1"/>
    <col min="3589" max="3589" width="9.5703125" style="68" customWidth="1"/>
    <col min="3590" max="3590" width="10.7109375" style="68" customWidth="1"/>
    <col min="3591" max="3591" width="10.42578125" style="68" customWidth="1"/>
    <col min="3592" max="3592" width="13.28515625" style="68" customWidth="1"/>
    <col min="3593" max="3593" width="10.28515625" style="68" customWidth="1"/>
    <col min="3594" max="3594" width="9.7109375" style="68" customWidth="1"/>
    <col min="3595" max="3596" width="10.7109375" style="68" customWidth="1"/>
    <col min="3597" max="3597" width="11.42578125" style="68" customWidth="1"/>
    <col min="3598" max="3598" width="10.5703125" style="68" customWidth="1"/>
    <col min="3599" max="3839" width="9.140625" style="68"/>
    <col min="3840" max="3840" width="4" style="68" customWidth="1"/>
    <col min="3841" max="3841" width="15.85546875" style="68" customWidth="1"/>
    <col min="3842" max="3842" width="11.7109375" style="68" customWidth="1"/>
    <col min="3843" max="3843" width="15.42578125" style="68" customWidth="1"/>
    <col min="3844" max="3844" width="10.85546875" style="68" customWidth="1"/>
    <col min="3845" max="3845" width="9.5703125" style="68" customWidth="1"/>
    <col min="3846" max="3846" width="10.7109375" style="68" customWidth="1"/>
    <col min="3847" max="3847" width="10.42578125" style="68" customWidth="1"/>
    <col min="3848" max="3848" width="13.28515625" style="68" customWidth="1"/>
    <col min="3849" max="3849" width="10.28515625" style="68" customWidth="1"/>
    <col min="3850" max="3850" width="9.7109375" style="68" customWidth="1"/>
    <col min="3851" max="3852" width="10.7109375" style="68" customWidth="1"/>
    <col min="3853" max="3853" width="11.42578125" style="68" customWidth="1"/>
    <col min="3854" max="3854" width="10.5703125" style="68" customWidth="1"/>
    <col min="3855" max="4095" width="9.140625" style="68"/>
    <col min="4096" max="4096" width="4" style="68" customWidth="1"/>
    <col min="4097" max="4097" width="15.85546875" style="68" customWidth="1"/>
    <col min="4098" max="4098" width="11.7109375" style="68" customWidth="1"/>
    <col min="4099" max="4099" width="15.42578125" style="68" customWidth="1"/>
    <col min="4100" max="4100" width="10.85546875" style="68" customWidth="1"/>
    <col min="4101" max="4101" width="9.5703125" style="68" customWidth="1"/>
    <col min="4102" max="4102" width="10.7109375" style="68" customWidth="1"/>
    <col min="4103" max="4103" width="10.42578125" style="68" customWidth="1"/>
    <col min="4104" max="4104" width="13.28515625" style="68" customWidth="1"/>
    <col min="4105" max="4105" width="10.28515625" style="68" customWidth="1"/>
    <col min="4106" max="4106" width="9.7109375" style="68" customWidth="1"/>
    <col min="4107" max="4108" width="10.7109375" style="68" customWidth="1"/>
    <col min="4109" max="4109" width="11.42578125" style="68" customWidth="1"/>
    <col min="4110" max="4110" width="10.5703125" style="68" customWidth="1"/>
    <col min="4111" max="4351" width="9.140625" style="68"/>
    <col min="4352" max="4352" width="4" style="68" customWidth="1"/>
    <col min="4353" max="4353" width="15.85546875" style="68" customWidth="1"/>
    <col min="4354" max="4354" width="11.7109375" style="68" customWidth="1"/>
    <col min="4355" max="4355" width="15.42578125" style="68" customWidth="1"/>
    <col min="4356" max="4356" width="10.85546875" style="68" customWidth="1"/>
    <col min="4357" max="4357" width="9.5703125" style="68" customWidth="1"/>
    <col min="4358" max="4358" width="10.7109375" style="68" customWidth="1"/>
    <col min="4359" max="4359" width="10.42578125" style="68" customWidth="1"/>
    <col min="4360" max="4360" width="13.28515625" style="68" customWidth="1"/>
    <col min="4361" max="4361" width="10.28515625" style="68" customWidth="1"/>
    <col min="4362" max="4362" width="9.7109375" style="68" customWidth="1"/>
    <col min="4363" max="4364" width="10.7109375" style="68" customWidth="1"/>
    <col min="4365" max="4365" width="11.42578125" style="68" customWidth="1"/>
    <col min="4366" max="4366" width="10.5703125" style="68" customWidth="1"/>
    <col min="4367" max="4607" width="9.140625" style="68"/>
    <col min="4608" max="4608" width="4" style="68" customWidth="1"/>
    <col min="4609" max="4609" width="15.85546875" style="68" customWidth="1"/>
    <col min="4610" max="4610" width="11.7109375" style="68" customWidth="1"/>
    <col min="4611" max="4611" width="15.42578125" style="68" customWidth="1"/>
    <col min="4612" max="4612" width="10.85546875" style="68" customWidth="1"/>
    <col min="4613" max="4613" width="9.5703125" style="68" customWidth="1"/>
    <col min="4614" max="4614" width="10.7109375" style="68" customWidth="1"/>
    <col min="4615" max="4615" width="10.42578125" style="68" customWidth="1"/>
    <col min="4616" max="4616" width="13.28515625" style="68" customWidth="1"/>
    <col min="4617" max="4617" width="10.28515625" style="68" customWidth="1"/>
    <col min="4618" max="4618" width="9.7109375" style="68" customWidth="1"/>
    <col min="4619" max="4620" width="10.7109375" style="68" customWidth="1"/>
    <col min="4621" max="4621" width="11.42578125" style="68" customWidth="1"/>
    <col min="4622" max="4622" width="10.5703125" style="68" customWidth="1"/>
    <col min="4623" max="4863" width="9.140625" style="68"/>
    <col min="4864" max="4864" width="4" style="68" customWidth="1"/>
    <col min="4865" max="4865" width="15.85546875" style="68" customWidth="1"/>
    <col min="4866" max="4866" width="11.7109375" style="68" customWidth="1"/>
    <col min="4867" max="4867" width="15.42578125" style="68" customWidth="1"/>
    <col min="4868" max="4868" width="10.85546875" style="68" customWidth="1"/>
    <col min="4869" max="4869" width="9.5703125" style="68" customWidth="1"/>
    <col min="4870" max="4870" width="10.7109375" style="68" customWidth="1"/>
    <col min="4871" max="4871" width="10.42578125" style="68" customWidth="1"/>
    <col min="4872" max="4872" width="13.28515625" style="68" customWidth="1"/>
    <col min="4873" max="4873" width="10.28515625" style="68" customWidth="1"/>
    <col min="4874" max="4874" width="9.7109375" style="68" customWidth="1"/>
    <col min="4875" max="4876" width="10.7109375" style="68" customWidth="1"/>
    <col min="4877" max="4877" width="11.42578125" style="68" customWidth="1"/>
    <col min="4878" max="4878" width="10.5703125" style="68" customWidth="1"/>
    <col min="4879" max="5119" width="9.140625" style="68"/>
    <col min="5120" max="5120" width="4" style="68" customWidth="1"/>
    <col min="5121" max="5121" width="15.85546875" style="68" customWidth="1"/>
    <col min="5122" max="5122" width="11.7109375" style="68" customWidth="1"/>
    <col min="5123" max="5123" width="15.42578125" style="68" customWidth="1"/>
    <col min="5124" max="5124" width="10.85546875" style="68" customWidth="1"/>
    <col min="5125" max="5125" width="9.5703125" style="68" customWidth="1"/>
    <col min="5126" max="5126" width="10.7109375" style="68" customWidth="1"/>
    <col min="5127" max="5127" width="10.42578125" style="68" customWidth="1"/>
    <col min="5128" max="5128" width="13.28515625" style="68" customWidth="1"/>
    <col min="5129" max="5129" width="10.28515625" style="68" customWidth="1"/>
    <col min="5130" max="5130" width="9.7109375" style="68" customWidth="1"/>
    <col min="5131" max="5132" width="10.7109375" style="68" customWidth="1"/>
    <col min="5133" max="5133" width="11.42578125" style="68" customWidth="1"/>
    <col min="5134" max="5134" width="10.5703125" style="68" customWidth="1"/>
    <col min="5135" max="5375" width="9.140625" style="68"/>
    <col min="5376" max="5376" width="4" style="68" customWidth="1"/>
    <col min="5377" max="5377" width="15.85546875" style="68" customWidth="1"/>
    <col min="5378" max="5378" width="11.7109375" style="68" customWidth="1"/>
    <col min="5379" max="5379" width="15.42578125" style="68" customWidth="1"/>
    <col min="5380" max="5380" width="10.85546875" style="68" customWidth="1"/>
    <col min="5381" max="5381" width="9.5703125" style="68" customWidth="1"/>
    <col min="5382" max="5382" width="10.7109375" style="68" customWidth="1"/>
    <col min="5383" max="5383" width="10.42578125" style="68" customWidth="1"/>
    <col min="5384" max="5384" width="13.28515625" style="68" customWidth="1"/>
    <col min="5385" max="5385" width="10.28515625" style="68" customWidth="1"/>
    <col min="5386" max="5386" width="9.7109375" style="68" customWidth="1"/>
    <col min="5387" max="5388" width="10.7109375" style="68" customWidth="1"/>
    <col min="5389" max="5389" width="11.42578125" style="68" customWidth="1"/>
    <col min="5390" max="5390" width="10.5703125" style="68" customWidth="1"/>
    <col min="5391" max="5631" width="9.140625" style="68"/>
    <col min="5632" max="5632" width="4" style="68" customWidth="1"/>
    <col min="5633" max="5633" width="15.85546875" style="68" customWidth="1"/>
    <col min="5634" max="5634" width="11.7109375" style="68" customWidth="1"/>
    <col min="5635" max="5635" width="15.42578125" style="68" customWidth="1"/>
    <col min="5636" max="5636" width="10.85546875" style="68" customWidth="1"/>
    <col min="5637" max="5637" width="9.5703125" style="68" customWidth="1"/>
    <col min="5638" max="5638" width="10.7109375" style="68" customWidth="1"/>
    <col min="5639" max="5639" width="10.42578125" style="68" customWidth="1"/>
    <col min="5640" max="5640" width="13.28515625" style="68" customWidth="1"/>
    <col min="5641" max="5641" width="10.28515625" style="68" customWidth="1"/>
    <col min="5642" max="5642" width="9.7109375" style="68" customWidth="1"/>
    <col min="5643" max="5644" width="10.7109375" style="68" customWidth="1"/>
    <col min="5645" max="5645" width="11.42578125" style="68" customWidth="1"/>
    <col min="5646" max="5646" width="10.5703125" style="68" customWidth="1"/>
    <col min="5647" max="5887" width="9.140625" style="68"/>
    <col min="5888" max="5888" width="4" style="68" customWidth="1"/>
    <col min="5889" max="5889" width="15.85546875" style="68" customWidth="1"/>
    <col min="5890" max="5890" width="11.7109375" style="68" customWidth="1"/>
    <col min="5891" max="5891" width="15.42578125" style="68" customWidth="1"/>
    <col min="5892" max="5892" width="10.85546875" style="68" customWidth="1"/>
    <col min="5893" max="5893" width="9.5703125" style="68" customWidth="1"/>
    <col min="5894" max="5894" width="10.7109375" style="68" customWidth="1"/>
    <col min="5895" max="5895" width="10.42578125" style="68" customWidth="1"/>
    <col min="5896" max="5896" width="13.28515625" style="68" customWidth="1"/>
    <col min="5897" max="5897" width="10.28515625" style="68" customWidth="1"/>
    <col min="5898" max="5898" width="9.7109375" style="68" customWidth="1"/>
    <col min="5899" max="5900" width="10.7109375" style="68" customWidth="1"/>
    <col min="5901" max="5901" width="11.42578125" style="68" customWidth="1"/>
    <col min="5902" max="5902" width="10.5703125" style="68" customWidth="1"/>
    <col min="5903" max="6143" width="9.140625" style="68"/>
    <col min="6144" max="6144" width="4" style="68" customWidth="1"/>
    <col min="6145" max="6145" width="15.85546875" style="68" customWidth="1"/>
    <col min="6146" max="6146" width="11.7109375" style="68" customWidth="1"/>
    <col min="6147" max="6147" width="15.42578125" style="68" customWidth="1"/>
    <col min="6148" max="6148" width="10.85546875" style="68" customWidth="1"/>
    <col min="6149" max="6149" width="9.5703125" style="68" customWidth="1"/>
    <col min="6150" max="6150" width="10.7109375" style="68" customWidth="1"/>
    <col min="6151" max="6151" width="10.42578125" style="68" customWidth="1"/>
    <col min="6152" max="6152" width="13.28515625" style="68" customWidth="1"/>
    <col min="6153" max="6153" width="10.28515625" style="68" customWidth="1"/>
    <col min="6154" max="6154" width="9.7109375" style="68" customWidth="1"/>
    <col min="6155" max="6156" width="10.7109375" style="68" customWidth="1"/>
    <col min="6157" max="6157" width="11.42578125" style="68" customWidth="1"/>
    <col min="6158" max="6158" width="10.5703125" style="68" customWidth="1"/>
    <col min="6159" max="6399" width="9.140625" style="68"/>
    <col min="6400" max="6400" width="4" style="68" customWidth="1"/>
    <col min="6401" max="6401" width="15.85546875" style="68" customWidth="1"/>
    <col min="6402" max="6402" width="11.7109375" style="68" customWidth="1"/>
    <col min="6403" max="6403" width="15.42578125" style="68" customWidth="1"/>
    <col min="6404" max="6404" width="10.85546875" style="68" customWidth="1"/>
    <col min="6405" max="6405" width="9.5703125" style="68" customWidth="1"/>
    <col min="6406" max="6406" width="10.7109375" style="68" customWidth="1"/>
    <col min="6407" max="6407" width="10.42578125" style="68" customWidth="1"/>
    <col min="6408" max="6408" width="13.28515625" style="68" customWidth="1"/>
    <col min="6409" max="6409" width="10.28515625" style="68" customWidth="1"/>
    <col min="6410" max="6410" width="9.7109375" style="68" customWidth="1"/>
    <col min="6411" max="6412" width="10.7109375" style="68" customWidth="1"/>
    <col min="6413" max="6413" width="11.42578125" style="68" customWidth="1"/>
    <col min="6414" max="6414" width="10.5703125" style="68" customWidth="1"/>
    <col min="6415" max="6655" width="9.140625" style="68"/>
    <col min="6656" max="6656" width="4" style="68" customWidth="1"/>
    <col min="6657" max="6657" width="15.85546875" style="68" customWidth="1"/>
    <col min="6658" max="6658" width="11.7109375" style="68" customWidth="1"/>
    <col min="6659" max="6659" width="15.42578125" style="68" customWidth="1"/>
    <col min="6660" max="6660" width="10.85546875" style="68" customWidth="1"/>
    <col min="6661" max="6661" width="9.5703125" style="68" customWidth="1"/>
    <col min="6662" max="6662" width="10.7109375" style="68" customWidth="1"/>
    <col min="6663" max="6663" width="10.42578125" style="68" customWidth="1"/>
    <col min="6664" max="6664" width="13.28515625" style="68" customWidth="1"/>
    <col min="6665" max="6665" width="10.28515625" style="68" customWidth="1"/>
    <col min="6666" max="6666" width="9.7109375" style="68" customWidth="1"/>
    <col min="6667" max="6668" width="10.7109375" style="68" customWidth="1"/>
    <col min="6669" max="6669" width="11.42578125" style="68" customWidth="1"/>
    <col min="6670" max="6670" width="10.5703125" style="68" customWidth="1"/>
    <col min="6671" max="6911" width="9.140625" style="68"/>
    <col min="6912" max="6912" width="4" style="68" customWidth="1"/>
    <col min="6913" max="6913" width="15.85546875" style="68" customWidth="1"/>
    <col min="6914" max="6914" width="11.7109375" style="68" customWidth="1"/>
    <col min="6915" max="6915" width="15.42578125" style="68" customWidth="1"/>
    <col min="6916" max="6916" width="10.85546875" style="68" customWidth="1"/>
    <col min="6917" max="6917" width="9.5703125" style="68" customWidth="1"/>
    <col min="6918" max="6918" width="10.7109375" style="68" customWidth="1"/>
    <col min="6919" max="6919" width="10.42578125" style="68" customWidth="1"/>
    <col min="6920" max="6920" width="13.28515625" style="68" customWidth="1"/>
    <col min="6921" max="6921" width="10.28515625" style="68" customWidth="1"/>
    <col min="6922" max="6922" width="9.7109375" style="68" customWidth="1"/>
    <col min="6923" max="6924" width="10.7109375" style="68" customWidth="1"/>
    <col min="6925" max="6925" width="11.42578125" style="68" customWidth="1"/>
    <col min="6926" max="6926" width="10.5703125" style="68" customWidth="1"/>
    <col min="6927" max="7167" width="9.140625" style="68"/>
    <col min="7168" max="7168" width="4" style="68" customWidth="1"/>
    <col min="7169" max="7169" width="15.85546875" style="68" customWidth="1"/>
    <col min="7170" max="7170" width="11.7109375" style="68" customWidth="1"/>
    <col min="7171" max="7171" width="15.42578125" style="68" customWidth="1"/>
    <col min="7172" max="7172" width="10.85546875" style="68" customWidth="1"/>
    <col min="7173" max="7173" width="9.5703125" style="68" customWidth="1"/>
    <col min="7174" max="7174" width="10.7109375" style="68" customWidth="1"/>
    <col min="7175" max="7175" width="10.42578125" style="68" customWidth="1"/>
    <col min="7176" max="7176" width="13.28515625" style="68" customWidth="1"/>
    <col min="7177" max="7177" width="10.28515625" style="68" customWidth="1"/>
    <col min="7178" max="7178" width="9.7109375" style="68" customWidth="1"/>
    <col min="7179" max="7180" width="10.7109375" style="68" customWidth="1"/>
    <col min="7181" max="7181" width="11.42578125" style="68" customWidth="1"/>
    <col min="7182" max="7182" width="10.5703125" style="68" customWidth="1"/>
    <col min="7183" max="7423" width="9.140625" style="68"/>
    <col min="7424" max="7424" width="4" style="68" customWidth="1"/>
    <col min="7425" max="7425" width="15.85546875" style="68" customWidth="1"/>
    <col min="7426" max="7426" width="11.7109375" style="68" customWidth="1"/>
    <col min="7427" max="7427" width="15.42578125" style="68" customWidth="1"/>
    <col min="7428" max="7428" width="10.85546875" style="68" customWidth="1"/>
    <col min="7429" max="7429" width="9.5703125" style="68" customWidth="1"/>
    <col min="7430" max="7430" width="10.7109375" style="68" customWidth="1"/>
    <col min="7431" max="7431" width="10.42578125" style="68" customWidth="1"/>
    <col min="7432" max="7432" width="13.28515625" style="68" customWidth="1"/>
    <col min="7433" max="7433" width="10.28515625" style="68" customWidth="1"/>
    <col min="7434" max="7434" width="9.7109375" style="68" customWidth="1"/>
    <col min="7435" max="7436" width="10.7109375" style="68" customWidth="1"/>
    <col min="7437" max="7437" width="11.42578125" style="68" customWidth="1"/>
    <col min="7438" max="7438" width="10.5703125" style="68" customWidth="1"/>
    <col min="7439" max="7679" width="9.140625" style="68"/>
    <col min="7680" max="7680" width="4" style="68" customWidth="1"/>
    <col min="7681" max="7681" width="15.85546875" style="68" customWidth="1"/>
    <col min="7682" max="7682" width="11.7109375" style="68" customWidth="1"/>
    <col min="7683" max="7683" width="15.42578125" style="68" customWidth="1"/>
    <col min="7684" max="7684" width="10.85546875" style="68" customWidth="1"/>
    <col min="7685" max="7685" width="9.5703125" style="68" customWidth="1"/>
    <col min="7686" max="7686" width="10.7109375" style="68" customWidth="1"/>
    <col min="7687" max="7687" width="10.42578125" style="68" customWidth="1"/>
    <col min="7688" max="7688" width="13.28515625" style="68" customWidth="1"/>
    <col min="7689" max="7689" width="10.28515625" style="68" customWidth="1"/>
    <col min="7690" max="7690" width="9.7109375" style="68" customWidth="1"/>
    <col min="7691" max="7692" width="10.7109375" style="68" customWidth="1"/>
    <col min="7693" max="7693" width="11.42578125" style="68" customWidth="1"/>
    <col min="7694" max="7694" width="10.5703125" style="68" customWidth="1"/>
    <col min="7695" max="7935" width="9.140625" style="68"/>
    <col min="7936" max="7936" width="4" style="68" customWidth="1"/>
    <col min="7937" max="7937" width="15.85546875" style="68" customWidth="1"/>
    <col min="7938" max="7938" width="11.7109375" style="68" customWidth="1"/>
    <col min="7939" max="7939" width="15.42578125" style="68" customWidth="1"/>
    <col min="7940" max="7940" width="10.85546875" style="68" customWidth="1"/>
    <col min="7941" max="7941" width="9.5703125" style="68" customWidth="1"/>
    <col min="7942" max="7942" width="10.7109375" style="68" customWidth="1"/>
    <col min="7943" max="7943" width="10.42578125" style="68" customWidth="1"/>
    <col min="7944" max="7944" width="13.28515625" style="68" customWidth="1"/>
    <col min="7945" max="7945" width="10.28515625" style="68" customWidth="1"/>
    <col min="7946" max="7946" width="9.7109375" style="68" customWidth="1"/>
    <col min="7947" max="7948" width="10.7109375" style="68" customWidth="1"/>
    <col min="7949" max="7949" width="11.42578125" style="68" customWidth="1"/>
    <col min="7950" max="7950" width="10.5703125" style="68" customWidth="1"/>
    <col min="7951" max="8191" width="9.140625" style="68"/>
    <col min="8192" max="8192" width="4" style="68" customWidth="1"/>
    <col min="8193" max="8193" width="15.85546875" style="68" customWidth="1"/>
    <col min="8194" max="8194" width="11.7109375" style="68" customWidth="1"/>
    <col min="8195" max="8195" width="15.42578125" style="68" customWidth="1"/>
    <col min="8196" max="8196" width="10.85546875" style="68" customWidth="1"/>
    <col min="8197" max="8197" width="9.5703125" style="68" customWidth="1"/>
    <col min="8198" max="8198" width="10.7109375" style="68" customWidth="1"/>
    <col min="8199" max="8199" width="10.42578125" style="68" customWidth="1"/>
    <col min="8200" max="8200" width="13.28515625" style="68" customWidth="1"/>
    <col min="8201" max="8201" width="10.28515625" style="68" customWidth="1"/>
    <col min="8202" max="8202" width="9.7109375" style="68" customWidth="1"/>
    <col min="8203" max="8204" width="10.7109375" style="68" customWidth="1"/>
    <col min="8205" max="8205" width="11.42578125" style="68" customWidth="1"/>
    <col min="8206" max="8206" width="10.5703125" style="68" customWidth="1"/>
    <col min="8207" max="8447" width="9.140625" style="68"/>
    <col min="8448" max="8448" width="4" style="68" customWidth="1"/>
    <col min="8449" max="8449" width="15.85546875" style="68" customWidth="1"/>
    <col min="8450" max="8450" width="11.7109375" style="68" customWidth="1"/>
    <col min="8451" max="8451" width="15.42578125" style="68" customWidth="1"/>
    <col min="8452" max="8452" width="10.85546875" style="68" customWidth="1"/>
    <col min="8453" max="8453" width="9.5703125" style="68" customWidth="1"/>
    <col min="8454" max="8454" width="10.7109375" style="68" customWidth="1"/>
    <col min="8455" max="8455" width="10.42578125" style="68" customWidth="1"/>
    <col min="8456" max="8456" width="13.28515625" style="68" customWidth="1"/>
    <col min="8457" max="8457" width="10.28515625" style="68" customWidth="1"/>
    <col min="8458" max="8458" width="9.7109375" style="68" customWidth="1"/>
    <col min="8459" max="8460" width="10.7109375" style="68" customWidth="1"/>
    <col min="8461" max="8461" width="11.42578125" style="68" customWidth="1"/>
    <col min="8462" max="8462" width="10.5703125" style="68" customWidth="1"/>
    <col min="8463" max="8703" width="9.140625" style="68"/>
    <col min="8704" max="8704" width="4" style="68" customWidth="1"/>
    <col min="8705" max="8705" width="15.85546875" style="68" customWidth="1"/>
    <col min="8706" max="8706" width="11.7109375" style="68" customWidth="1"/>
    <col min="8707" max="8707" width="15.42578125" style="68" customWidth="1"/>
    <col min="8708" max="8708" width="10.85546875" style="68" customWidth="1"/>
    <col min="8709" max="8709" width="9.5703125" style="68" customWidth="1"/>
    <col min="8710" max="8710" width="10.7109375" style="68" customWidth="1"/>
    <col min="8711" max="8711" width="10.42578125" style="68" customWidth="1"/>
    <col min="8712" max="8712" width="13.28515625" style="68" customWidth="1"/>
    <col min="8713" max="8713" width="10.28515625" style="68" customWidth="1"/>
    <col min="8714" max="8714" width="9.7109375" style="68" customWidth="1"/>
    <col min="8715" max="8716" width="10.7109375" style="68" customWidth="1"/>
    <col min="8717" max="8717" width="11.42578125" style="68" customWidth="1"/>
    <col min="8718" max="8718" width="10.5703125" style="68" customWidth="1"/>
    <col min="8719" max="8959" width="9.140625" style="68"/>
    <col min="8960" max="8960" width="4" style="68" customWidth="1"/>
    <col min="8961" max="8961" width="15.85546875" style="68" customWidth="1"/>
    <col min="8962" max="8962" width="11.7109375" style="68" customWidth="1"/>
    <col min="8963" max="8963" width="15.42578125" style="68" customWidth="1"/>
    <col min="8964" max="8964" width="10.85546875" style="68" customWidth="1"/>
    <col min="8965" max="8965" width="9.5703125" style="68" customWidth="1"/>
    <col min="8966" max="8966" width="10.7109375" style="68" customWidth="1"/>
    <col min="8967" max="8967" width="10.42578125" style="68" customWidth="1"/>
    <col min="8968" max="8968" width="13.28515625" style="68" customWidth="1"/>
    <col min="8969" max="8969" width="10.28515625" style="68" customWidth="1"/>
    <col min="8970" max="8970" width="9.7109375" style="68" customWidth="1"/>
    <col min="8971" max="8972" width="10.7109375" style="68" customWidth="1"/>
    <col min="8973" max="8973" width="11.42578125" style="68" customWidth="1"/>
    <col min="8974" max="8974" width="10.5703125" style="68" customWidth="1"/>
    <col min="8975" max="9215" width="9.140625" style="68"/>
    <col min="9216" max="9216" width="4" style="68" customWidth="1"/>
    <col min="9217" max="9217" width="15.85546875" style="68" customWidth="1"/>
    <col min="9218" max="9218" width="11.7109375" style="68" customWidth="1"/>
    <col min="9219" max="9219" width="15.42578125" style="68" customWidth="1"/>
    <col min="9220" max="9220" width="10.85546875" style="68" customWidth="1"/>
    <col min="9221" max="9221" width="9.5703125" style="68" customWidth="1"/>
    <col min="9222" max="9222" width="10.7109375" style="68" customWidth="1"/>
    <col min="9223" max="9223" width="10.42578125" style="68" customWidth="1"/>
    <col min="9224" max="9224" width="13.28515625" style="68" customWidth="1"/>
    <col min="9225" max="9225" width="10.28515625" style="68" customWidth="1"/>
    <col min="9226" max="9226" width="9.7109375" style="68" customWidth="1"/>
    <col min="9227" max="9228" width="10.7109375" style="68" customWidth="1"/>
    <col min="9229" max="9229" width="11.42578125" style="68" customWidth="1"/>
    <col min="9230" max="9230" width="10.5703125" style="68" customWidth="1"/>
    <col min="9231" max="9471" width="9.140625" style="68"/>
    <col min="9472" max="9472" width="4" style="68" customWidth="1"/>
    <col min="9473" max="9473" width="15.85546875" style="68" customWidth="1"/>
    <col min="9474" max="9474" width="11.7109375" style="68" customWidth="1"/>
    <col min="9475" max="9475" width="15.42578125" style="68" customWidth="1"/>
    <col min="9476" max="9476" width="10.85546875" style="68" customWidth="1"/>
    <col min="9477" max="9477" width="9.5703125" style="68" customWidth="1"/>
    <col min="9478" max="9478" width="10.7109375" style="68" customWidth="1"/>
    <col min="9479" max="9479" width="10.42578125" style="68" customWidth="1"/>
    <col min="9480" max="9480" width="13.28515625" style="68" customWidth="1"/>
    <col min="9481" max="9481" width="10.28515625" style="68" customWidth="1"/>
    <col min="9482" max="9482" width="9.7109375" style="68" customWidth="1"/>
    <col min="9483" max="9484" width="10.7109375" style="68" customWidth="1"/>
    <col min="9485" max="9485" width="11.42578125" style="68" customWidth="1"/>
    <col min="9486" max="9486" width="10.5703125" style="68" customWidth="1"/>
    <col min="9487" max="9727" width="9.140625" style="68"/>
    <col min="9728" max="9728" width="4" style="68" customWidth="1"/>
    <col min="9729" max="9729" width="15.85546875" style="68" customWidth="1"/>
    <col min="9730" max="9730" width="11.7109375" style="68" customWidth="1"/>
    <col min="9731" max="9731" width="15.42578125" style="68" customWidth="1"/>
    <col min="9732" max="9732" width="10.85546875" style="68" customWidth="1"/>
    <col min="9733" max="9733" width="9.5703125" style="68" customWidth="1"/>
    <col min="9734" max="9734" width="10.7109375" style="68" customWidth="1"/>
    <col min="9735" max="9735" width="10.42578125" style="68" customWidth="1"/>
    <col min="9736" max="9736" width="13.28515625" style="68" customWidth="1"/>
    <col min="9737" max="9737" width="10.28515625" style="68" customWidth="1"/>
    <col min="9738" max="9738" width="9.7109375" style="68" customWidth="1"/>
    <col min="9739" max="9740" width="10.7109375" style="68" customWidth="1"/>
    <col min="9741" max="9741" width="11.42578125" style="68" customWidth="1"/>
    <col min="9742" max="9742" width="10.5703125" style="68" customWidth="1"/>
    <col min="9743" max="9983" width="9.140625" style="68"/>
    <col min="9984" max="9984" width="4" style="68" customWidth="1"/>
    <col min="9985" max="9985" width="15.85546875" style="68" customWidth="1"/>
    <col min="9986" max="9986" width="11.7109375" style="68" customWidth="1"/>
    <col min="9987" max="9987" width="15.42578125" style="68" customWidth="1"/>
    <col min="9988" max="9988" width="10.85546875" style="68" customWidth="1"/>
    <col min="9989" max="9989" width="9.5703125" style="68" customWidth="1"/>
    <col min="9990" max="9990" width="10.7109375" style="68" customWidth="1"/>
    <col min="9991" max="9991" width="10.42578125" style="68" customWidth="1"/>
    <col min="9992" max="9992" width="13.28515625" style="68" customWidth="1"/>
    <col min="9993" max="9993" width="10.28515625" style="68" customWidth="1"/>
    <col min="9994" max="9994" width="9.7109375" style="68" customWidth="1"/>
    <col min="9995" max="9996" width="10.7109375" style="68" customWidth="1"/>
    <col min="9997" max="9997" width="11.42578125" style="68" customWidth="1"/>
    <col min="9998" max="9998" width="10.5703125" style="68" customWidth="1"/>
    <col min="9999" max="10239" width="9.140625" style="68"/>
    <col min="10240" max="10240" width="4" style="68" customWidth="1"/>
    <col min="10241" max="10241" width="15.85546875" style="68" customWidth="1"/>
    <col min="10242" max="10242" width="11.7109375" style="68" customWidth="1"/>
    <col min="10243" max="10243" width="15.42578125" style="68" customWidth="1"/>
    <col min="10244" max="10244" width="10.85546875" style="68" customWidth="1"/>
    <col min="10245" max="10245" width="9.5703125" style="68" customWidth="1"/>
    <col min="10246" max="10246" width="10.7109375" style="68" customWidth="1"/>
    <col min="10247" max="10247" width="10.42578125" style="68" customWidth="1"/>
    <col min="10248" max="10248" width="13.28515625" style="68" customWidth="1"/>
    <col min="10249" max="10249" width="10.28515625" style="68" customWidth="1"/>
    <col min="10250" max="10250" width="9.7109375" style="68" customWidth="1"/>
    <col min="10251" max="10252" width="10.7109375" style="68" customWidth="1"/>
    <col min="10253" max="10253" width="11.42578125" style="68" customWidth="1"/>
    <col min="10254" max="10254" width="10.5703125" style="68" customWidth="1"/>
    <col min="10255" max="10495" width="9.140625" style="68"/>
    <col min="10496" max="10496" width="4" style="68" customWidth="1"/>
    <col min="10497" max="10497" width="15.85546875" style="68" customWidth="1"/>
    <col min="10498" max="10498" width="11.7109375" style="68" customWidth="1"/>
    <col min="10499" max="10499" width="15.42578125" style="68" customWidth="1"/>
    <col min="10500" max="10500" width="10.85546875" style="68" customWidth="1"/>
    <col min="10501" max="10501" width="9.5703125" style="68" customWidth="1"/>
    <col min="10502" max="10502" width="10.7109375" style="68" customWidth="1"/>
    <col min="10503" max="10503" width="10.42578125" style="68" customWidth="1"/>
    <col min="10504" max="10504" width="13.28515625" style="68" customWidth="1"/>
    <col min="10505" max="10505" width="10.28515625" style="68" customWidth="1"/>
    <col min="10506" max="10506" width="9.7109375" style="68" customWidth="1"/>
    <col min="10507" max="10508" width="10.7109375" style="68" customWidth="1"/>
    <col min="10509" max="10509" width="11.42578125" style="68" customWidth="1"/>
    <col min="10510" max="10510" width="10.5703125" style="68" customWidth="1"/>
    <col min="10511" max="10751" width="9.140625" style="68"/>
    <col min="10752" max="10752" width="4" style="68" customWidth="1"/>
    <col min="10753" max="10753" width="15.85546875" style="68" customWidth="1"/>
    <col min="10754" max="10754" width="11.7109375" style="68" customWidth="1"/>
    <col min="10755" max="10755" width="15.42578125" style="68" customWidth="1"/>
    <col min="10756" max="10756" width="10.85546875" style="68" customWidth="1"/>
    <col min="10757" max="10757" width="9.5703125" style="68" customWidth="1"/>
    <col min="10758" max="10758" width="10.7109375" style="68" customWidth="1"/>
    <col min="10759" max="10759" width="10.42578125" style="68" customWidth="1"/>
    <col min="10760" max="10760" width="13.28515625" style="68" customWidth="1"/>
    <col min="10761" max="10761" width="10.28515625" style="68" customWidth="1"/>
    <col min="10762" max="10762" width="9.7109375" style="68" customWidth="1"/>
    <col min="10763" max="10764" width="10.7109375" style="68" customWidth="1"/>
    <col min="10765" max="10765" width="11.42578125" style="68" customWidth="1"/>
    <col min="10766" max="10766" width="10.5703125" style="68" customWidth="1"/>
    <col min="10767" max="11007" width="9.140625" style="68"/>
    <col min="11008" max="11008" width="4" style="68" customWidth="1"/>
    <col min="11009" max="11009" width="15.85546875" style="68" customWidth="1"/>
    <col min="11010" max="11010" width="11.7109375" style="68" customWidth="1"/>
    <col min="11011" max="11011" width="15.42578125" style="68" customWidth="1"/>
    <col min="11012" max="11012" width="10.85546875" style="68" customWidth="1"/>
    <col min="11013" max="11013" width="9.5703125" style="68" customWidth="1"/>
    <col min="11014" max="11014" width="10.7109375" style="68" customWidth="1"/>
    <col min="11015" max="11015" width="10.42578125" style="68" customWidth="1"/>
    <col min="11016" max="11016" width="13.28515625" style="68" customWidth="1"/>
    <col min="11017" max="11017" width="10.28515625" style="68" customWidth="1"/>
    <col min="11018" max="11018" width="9.7109375" style="68" customWidth="1"/>
    <col min="11019" max="11020" width="10.7109375" style="68" customWidth="1"/>
    <col min="11021" max="11021" width="11.42578125" style="68" customWidth="1"/>
    <col min="11022" max="11022" width="10.5703125" style="68" customWidth="1"/>
    <col min="11023" max="11263" width="9.140625" style="68"/>
    <col min="11264" max="11264" width="4" style="68" customWidth="1"/>
    <col min="11265" max="11265" width="15.85546875" style="68" customWidth="1"/>
    <col min="11266" max="11266" width="11.7109375" style="68" customWidth="1"/>
    <col min="11267" max="11267" width="15.42578125" style="68" customWidth="1"/>
    <col min="11268" max="11268" width="10.85546875" style="68" customWidth="1"/>
    <col min="11269" max="11269" width="9.5703125" style="68" customWidth="1"/>
    <col min="11270" max="11270" width="10.7109375" style="68" customWidth="1"/>
    <col min="11271" max="11271" width="10.42578125" style="68" customWidth="1"/>
    <col min="11272" max="11272" width="13.28515625" style="68" customWidth="1"/>
    <col min="11273" max="11273" width="10.28515625" style="68" customWidth="1"/>
    <col min="11274" max="11274" width="9.7109375" style="68" customWidth="1"/>
    <col min="11275" max="11276" width="10.7109375" style="68" customWidth="1"/>
    <col min="11277" max="11277" width="11.42578125" style="68" customWidth="1"/>
    <col min="11278" max="11278" width="10.5703125" style="68" customWidth="1"/>
    <col min="11279" max="11519" width="9.140625" style="68"/>
    <col min="11520" max="11520" width="4" style="68" customWidth="1"/>
    <col min="11521" max="11521" width="15.85546875" style="68" customWidth="1"/>
    <col min="11522" max="11522" width="11.7109375" style="68" customWidth="1"/>
    <col min="11523" max="11523" width="15.42578125" style="68" customWidth="1"/>
    <col min="11524" max="11524" width="10.85546875" style="68" customWidth="1"/>
    <col min="11525" max="11525" width="9.5703125" style="68" customWidth="1"/>
    <col min="11526" max="11526" width="10.7109375" style="68" customWidth="1"/>
    <col min="11527" max="11527" width="10.42578125" style="68" customWidth="1"/>
    <col min="11528" max="11528" width="13.28515625" style="68" customWidth="1"/>
    <col min="11529" max="11529" width="10.28515625" style="68" customWidth="1"/>
    <col min="11530" max="11530" width="9.7109375" style="68" customWidth="1"/>
    <col min="11531" max="11532" width="10.7109375" style="68" customWidth="1"/>
    <col min="11533" max="11533" width="11.42578125" style="68" customWidth="1"/>
    <col min="11534" max="11534" width="10.5703125" style="68" customWidth="1"/>
    <col min="11535" max="11775" width="9.140625" style="68"/>
    <col min="11776" max="11776" width="4" style="68" customWidth="1"/>
    <col min="11777" max="11777" width="15.85546875" style="68" customWidth="1"/>
    <col min="11778" max="11778" width="11.7109375" style="68" customWidth="1"/>
    <col min="11779" max="11779" width="15.42578125" style="68" customWidth="1"/>
    <col min="11780" max="11780" width="10.85546875" style="68" customWidth="1"/>
    <col min="11781" max="11781" width="9.5703125" style="68" customWidth="1"/>
    <col min="11782" max="11782" width="10.7109375" style="68" customWidth="1"/>
    <col min="11783" max="11783" width="10.42578125" style="68" customWidth="1"/>
    <col min="11784" max="11784" width="13.28515625" style="68" customWidth="1"/>
    <col min="11785" max="11785" width="10.28515625" style="68" customWidth="1"/>
    <col min="11786" max="11786" width="9.7109375" style="68" customWidth="1"/>
    <col min="11787" max="11788" width="10.7109375" style="68" customWidth="1"/>
    <col min="11789" max="11789" width="11.42578125" style="68" customWidth="1"/>
    <col min="11790" max="11790" width="10.5703125" style="68" customWidth="1"/>
    <col min="11791" max="12031" width="9.140625" style="68"/>
    <col min="12032" max="12032" width="4" style="68" customWidth="1"/>
    <col min="12033" max="12033" width="15.85546875" style="68" customWidth="1"/>
    <col min="12034" max="12034" width="11.7109375" style="68" customWidth="1"/>
    <col min="12035" max="12035" width="15.42578125" style="68" customWidth="1"/>
    <col min="12036" max="12036" width="10.85546875" style="68" customWidth="1"/>
    <col min="12037" max="12037" width="9.5703125" style="68" customWidth="1"/>
    <col min="12038" max="12038" width="10.7109375" style="68" customWidth="1"/>
    <col min="12039" max="12039" width="10.42578125" style="68" customWidth="1"/>
    <col min="12040" max="12040" width="13.28515625" style="68" customWidth="1"/>
    <col min="12041" max="12041" width="10.28515625" style="68" customWidth="1"/>
    <col min="12042" max="12042" width="9.7109375" style="68" customWidth="1"/>
    <col min="12043" max="12044" width="10.7109375" style="68" customWidth="1"/>
    <col min="12045" max="12045" width="11.42578125" style="68" customWidth="1"/>
    <col min="12046" max="12046" width="10.5703125" style="68" customWidth="1"/>
    <col min="12047" max="12287" width="9.140625" style="68"/>
    <col min="12288" max="12288" width="4" style="68" customWidth="1"/>
    <col min="12289" max="12289" width="15.85546875" style="68" customWidth="1"/>
    <col min="12290" max="12290" width="11.7109375" style="68" customWidth="1"/>
    <col min="12291" max="12291" width="15.42578125" style="68" customWidth="1"/>
    <col min="12292" max="12292" width="10.85546875" style="68" customWidth="1"/>
    <col min="12293" max="12293" width="9.5703125" style="68" customWidth="1"/>
    <col min="12294" max="12294" width="10.7109375" style="68" customWidth="1"/>
    <col min="12295" max="12295" width="10.42578125" style="68" customWidth="1"/>
    <col min="12296" max="12296" width="13.28515625" style="68" customWidth="1"/>
    <col min="12297" max="12297" width="10.28515625" style="68" customWidth="1"/>
    <col min="12298" max="12298" width="9.7109375" style="68" customWidth="1"/>
    <col min="12299" max="12300" width="10.7109375" style="68" customWidth="1"/>
    <col min="12301" max="12301" width="11.42578125" style="68" customWidth="1"/>
    <col min="12302" max="12302" width="10.5703125" style="68" customWidth="1"/>
    <col min="12303" max="12543" width="9.140625" style="68"/>
    <col min="12544" max="12544" width="4" style="68" customWidth="1"/>
    <col min="12545" max="12545" width="15.85546875" style="68" customWidth="1"/>
    <col min="12546" max="12546" width="11.7109375" style="68" customWidth="1"/>
    <col min="12547" max="12547" width="15.42578125" style="68" customWidth="1"/>
    <col min="12548" max="12548" width="10.85546875" style="68" customWidth="1"/>
    <col min="12549" max="12549" width="9.5703125" style="68" customWidth="1"/>
    <col min="12550" max="12550" width="10.7109375" style="68" customWidth="1"/>
    <col min="12551" max="12551" width="10.42578125" style="68" customWidth="1"/>
    <col min="12552" max="12552" width="13.28515625" style="68" customWidth="1"/>
    <col min="12553" max="12553" width="10.28515625" style="68" customWidth="1"/>
    <col min="12554" max="12554" width="9.7109375" style="68" customWidth="1"/>
    <col min="12555" max="12556" width="10.7109375" style="68" customWidth="1"/>
    <col min="12557" max="12557" width="11.42578125" style="68" customWidth="1"/>
    <col min="12558" max="12558" width="10.5703125" style="68" customWidth="1"/>
    <col min="12559" max="12799" width="9.140625" style="68"/>
    <col min="12800" max="12800" width="4" style="68" customWidth="1"/>
    <col min="12801" max="12801" width="15.85546875" style="68" customWidth="1"/>
    <col min="12802" max="12802" width="11.7109375" style="68" customWidth="1"/>
    <col min="12803" max="12803" width="15.42578125" style="68" customWidth="1"/>
    <col min="12804" max="12804" width="10.85546875" style="68" customWidth="1"/>
    <col min="12805" max="12805" width="9.5703125" style="68" customWidth="1"/>
    <col min="12806" max="12806" width="10.7109375" style="68" customWidth="1"/>
    <col min="12807" max="12807" width="10.42578125" style="68" customWidth="1"/>
    <col min="12808" max="12808" width="13.28515625" style="68" customWidth="1"/>
    <col min="12809" max="12809" width="10.28515625" style="68" customWidth="1"/>
    <col min="12810" max="12810" width="9.7109375" style="68" customWidth="1"/>
    <col min="12811" max="12812" width="10.7109375" style="68" customWidth="1"/>
    <col min="12813" max="12813" width="11.42578125" style="68" customWidth="1"/>
    <col min="12814" max="12814" width="10.5703125" style="68" customWidth="1"/>
    <col min="12815" max="13055" width="9.140625" style="68"/>
    <col min="13056" max="13056" width="4" style="68" customWidth="1"/>
    <col min="13057" max="13057" width="15.85546875" style="68" customWidth="1"/>
    <col min="13058" max="13058" width="11.7109375" style="68" customWidth="1"/>
    <col min="13059" max="13059" width="15.42578125" style="68" customWidth="1"/>
    <col min="13060" max="13060" width="10.85546875" style="68" customWidth="1"/>
    <col min="13061" max="13061" width="9.5703125" style="68" customWidth="1"/>
    <col min="13062" max="13062" width="10.7109375" style="68" customWidth="1"/>
    <col min="13063" max="13063" width="10.42578125" style="68" customWidth="1"/>
    <col min="13064" max="13064" width="13.28515625" style="68" customWidth="1"/>
    <col min="13065" max="13065" width="10.28515625" style="68" customWidth="1"/>
    <col min="13066" max="13066" width="9.7109375" style="68" customWidth="1"/>
    <col min="13067" max="13068" width="10.7109375" style="68" customWidth="1"/>
    <col min="13069" max="13069" width="11.42578125" style="68" customWidth="1"/>
    <col min="13070" max="13070" width="10.5703125" style="68" customWidth="1"/>
    <col min="13071" max="13311" width="9.140625" style="68"/>
    <col min="13312" max="13312" width="4" style="68" customWidth="1"/>
    <col min="13313" max="13313" width="15.85546875" style="68" customWidth="1"/>
    <col min="13314" max="13314" width="11.7109375" style="68" customWidth="1"/>
    <col min="13315" max="13315" width="15.42578125" style="68" customWidth="1"/>
    <col min="13316" max="13316" width="10.85546875" style="68" customWidth="1"/>
    <col min="13317" max="13317" width="9.5703125" style="68" customWidth="1"/>
    <col min="13318" max="13318" width="10.7109375" style="68" customWidth="1"/>
    <col min="13319" max="13319" width="10.42578125" style="68" customWidth="1"/>
    <col min="13320" max="13320" width="13.28515625" style="68" customWidth="1"/>
    <col min="13321" max="13321" width="10.28515625" style="68" customWidth="1"/>
    <col min="13322" max="13322" width="9.7109375" style="68" customWidth="1"/>
    <col min="13323" max="13324" width="10.7109375" style="68" customWidth="1"/>
    <col min="13325" max="13325" width="11.42578125" style="68" customWidth="1"/>
    <col min="13326" max="13326" width="10.5703125" style="68" customWidth="1"/>
    <col min="13327" max="13567" width="9.140625" style="68"/>
    <col min="13568" max="13568" width="4" style="68" customWidth="1"/>
    <col min="13569" max="13569" width="15.85546875" style="68" customWidth="1"/>
    <col min="13570" max="13570" width="11.7109375" style="68" customWidth="1"/>
    <col min="13571" max="13571" width="15.42578125" style="68" customWidth="1"/>
    <col min="13572" max="13572" width="10.85546875" style="68" customWidth="1"/>
    <col min="13573" max="13573" width="9.5703125" style="68" customWidth="1"/>
    <col min="13574" max="13574" width="10.7109375" style="68" customWidth="1"/>
    <col min="13575" max="13575" width="10.42578125" style="68" customWidth="1"/>
    <col min="13576" max="13576" width="13.28515625" style="68" customWidth="1"/>
    <col min="13577" max="13577" width="10.28515625" style="68" customWidth="1"/>
    <col min="13578" max="13578" width="9.7109375" style="68" customWidth="1"/>
    <col min="13579" max="13580" width="10.7109375" style="68" customWidth="1"/>
    <col min="13581" max="13581" width="11.42578125" style="68" customWidth="1"/>
    <col min="13582" max="13582" width="10.5703125" style="68" customWidth="1"/>
    <col min="13583" max="13823" width="9.140625" style="68"/>
    <col min="13824" max="13824" width="4" style="68" customWidth="1"/>
    <col min="13825" max="13825" width="15.85546875" style="68" customWidth="1"/>
    <col min="13826" max="13826" width="11.7109375" style="68" customWidth="1"/>
    <col min="13827" max="13827" width="15.42578125" style="68" customWidth="1"/>
    <col min="13828" max="13828" width="10.85546875" style="68" customWidth="1"/>
    <col min="13829" max="13829" width="9.5703125" style="68" customWidth="1"/>
    <col min="13830" max="13830" width="10.7109375" style="68" customWidth="1"/>
    <col min="13831" max="13831" width="10.42578125" style="68" customWidth="1"/>
    <col min="13832" max="13832" width="13.28515625" style="68" customWidth="1"/>
    <col min="13833" max="13833" width="10.28515625" style="68" customWidth="1"/>
    <col min="13834" max="13834" width="9.7109375" style="68" customWidth="1"/>
    <col min="13835" max="13836" width="10.7109375" style="68" customWidth="1"/>
    <col min="13837" max="13837" width="11.42578125" style="68" customWidth="1"/>
    <col min="13838" max="13838" width="10.5703125" style="68" customWidth="1"/>
    <col min="13839" max="14079" width="9.140625" style="68"/>
    <col min="14080" max="14080" width="4" style="68" customWidth="1"/>
    <col min="14081" max="14081" width="15.85546875" style="68" customWidth="1"/>
    <col min="14082" max="14082" width="11.7109375" style="68" customWidth="1"/>
    <col min="14083" max="14083" width="15.42578125" style="68" customWidth="1"/>
    <col min="14084" max="14084" width="10.85546875" style="68" customWidth="1"/>
    <col min="14085" max="14085" width="9.5703125" style="68" customWidth="1"/>
    <col min="14086" max="14086" width="10.7109375" style="68" customWidth="1"/>
    <col min="14087" max="14087" width="10.42578125" style="68" customWidth="1"/>
    <col min="14088" max="14088" width="13.28515625" style="68" customWidth="1"/>
    <col min="14089" max="14089" width="10.28515625" style="68" customWidth="1"/>
    <col min="14090" max="14090" width="9.7109375" style="68" customWidth="1"/>
    <col min="14091" max="14092" width="10.7109375" style="68" customWidth="1"/>
    <col min="14093" max="14093" width="11.42578125" style="68" customWidth="1"/>
    <col min="14094" max="14094" width="10.5703125" style="68" customWidth="1"/>
    <col min="14095" max="14335" width="9.140625" style="68"/>
    <col min="14336" max="14336" width="4" style="68" customWidth="1"/>
    <col min="14337" max="14337" width="15.85546875" style="68" customWidth="1"/>
    <col min="14338" max="14338" width="11.7109375" style="68" customWidth="1"/>
    <col min="14339" max="14339" width="15.42578125" style="68" customWidth="1"/>
    <col min="14340" max="14340" width="10.85546875" style="68" customWidth="1"/>
    <col min="14341" max="14341" width="9.5703125" style="68" customWidth="1"/>
    <col min="14342" max="14342" width="10.7109375" style="68" customWidth="1"/>
    <col min="14343" max="14343" width="10.42578125" style="68" customWidth="1"/>
    <col min="14344" max="14344" width="13.28515625" style="68" customWidth="1"/>
    <col min="14345" max="14345" width="10.28515625" style="68" customWidth="1"/>
    <col min="14346" max="14346" width="9.7109375" style="68" customWidth="1"/>
    <col min="14347" max="14348" width="10.7109375" style="68" customWidth="1"/>
    <col min="14349" max="14349" width="11.42578125" style="68" customWidth="1"/>
    <col min="14350" max="14350" width="10.5703125" style="68" customWidth="1"/>
    <col min="14351" max="14591" width="9.140625" style="68"/>
    <col min="14592" max="14592" width="4" style="68" customWidth="1"/>
    <col min="14593" max="14593" width="15.85546875" style="68" customWidth="1"/>
    <col min="14594" max="14594" width="11.7109375" style="68" customWidth="1"/>
    <col min="14595" max="14595" width="15.42578125" style="68" customWidth="1"/>
    <col min="14596" max="14596" width="10.85546875" style="68" customWidth="1"/>
    <col min="14597" max="14597" width="9.5703125" style="68" customWidth="1"/>
    <col min="14598" max="14598" width="10.7109375" style="68" customWidth="1"/>
    <col min="14599" max="14599" width="10.42578125" style="68" customWidth="1"/>
    <col min="14600" max="14600" width="13.28515625" style="68" customWidth="1"/>
    <col min="14601" max="14601" width="10.28515625" style="68" customWidth="1"/>
    <col min="14602" max="14602" width="9.7109375" style="68" customWidth="1"/>
    <col min="14603" max="14604" width="10.7109375" style="68" customWidth="1"/>
    <col min="14605" max="14605" width="11.42578125" style="68" customWidth="1"/>
    <col min="14606" max="14606" width="10.5703125" style="68" customWidth="1"/>
    <col min="14607" max="14847" width="9.140625" style="68"/>
    <col min="14848" max="14848" width="4" style="68" customWidth="1"/>
    <col min="14849" max="14849" width="15.85546875" style="68" customWidth="1"/>
    <col min="14850" max="14850" width="11.7109375" style="68" customWidth="1"/>
    <col min="14851" max="14851" width="15.42578125" style="68" customWidth="1"/>
    <col min="14852" max="14852" width="10.85546875" style="68" customWidth="1"/>
    <col min="14853" max="14853" width="9.5703125" style="68" customWidth="1"/>
    <col min="14854" max="14854" width="10.7109375" style="68" customWidth="1"/>
    <col min="14855" max="14855" width="10.42578125" style="68" customWidth="1"/>
    <col min="14856" max="14856" width="13.28515625" style="68" customWidth="1"/>
    <col min="14857" max="14857" width="10.28515625" style="68" customWidth="1"/>
    <col min="14858" max="14858" width="9.7109375" style="68" customWidth="1"/>
    <col min="14859" max="14860" width="10.7109375" style="68" customWidth="1"/>
    <col min="14861" max="14861" width="11.42578125" style="68" customWidth="1"/>
    <col min="14862" max="14862" width="10.5703125" style="68" customWidth="1"/>
    <col min="14863" max="15103" width="9.140625" style="68"/>
    <col min="15104" max="15104" width="4" style="68" customWidth="1"/>
    <col min="15105" max="15105" width="15.85546875" style="68" customWidth="1"/>
    <col min="15106" max="15106" width="11.7109375" style="68" customWidth="1"/>
    <col min="15107" max="15107" width="15.42578125" style="68" customWidth="1"/>
    <col min="15108" max="15108" width="10.85546875" style="68" customWidth="1"/>
    <col min="15109" max="15109" width="9.5703125" style="68" customWidth="1"/>
    <col min="15110" max="15110" width="10.7109375" style="68" customWidth="1"/>
    <col min="15111" max="15111" width="10.42578125" style="68" customWidth="1"/>
    <col min="15112" max="15112" width="13.28515625" style="68" customWidth="1"/>
    <col min="15113" max="15113" width="10.28515625" style="68" customWidth="1"/>
    <col min="15114" max="15114" width="9.7109375" style="68" customWidth="1"/>
    <col min="15115" max="15116" width="10.7109375" style="68" customWidth="1"/>
    <col min="15117" max="15117" width="11.42578125" style="68" customWidth="1"/>
    <col min="15118" max="15118" width="10.5703125" style="68" customWidth="1"/>
    <col min="15119" max="15359" width="9.140625" style="68"/>
    <col min="15360" max="15360" width="4" style="68" customWidth="1"/>
    <col min="15361" max="15361" width="15.85546875" style="68" customWidth="1"/>
    <col min="15362" max="15362" width="11.7109375" style="68" customWidth="1"/>
    <col min="15363" max="15363" width="15.42578125" style="68" customWidth="1"/>
    <col min="15364" max="15364" width="10.85546875" style="68" customWidth="1"/>
    <col min="15365" max="15365" width="9.5703125" style="68" customWidth="1"/>
    <col min="15366" max="15366" width="10.7109375" style="68" customWidth="1"/>
    <col min="15367" max="15367" width="10.42578125" style="68" customWidth="1"/>
    <col min="15368" max="15368" width="13.28515625" style="68" customWidth="1"/>
    <col min="15369" max="15369" width="10.28515625" style="68" customWidth="1"/>
    <col min="15370" max="15370" width="9.7109375" style="68" customWidth="1"/>
    <col min="15371" max="15372" width="10.7109375" style="68" customWidth="1"/>
    <col min="15373" max="15373" width="11.42578125" style="68" customWidth="1"/>
    <col min="15374" max="15374" width="10.5703125" style="68" customWidth="1"/>
    <col min="15375" max="15615" width="9.140625" style="68"/>
    <col min="15616" max="15616" width="4" style="68" customWidth="1"/>
    <col min="15617" max="15617" width="15.85546875" style="68" customWidth="1"/>
    <col min="15618" max="15618" width="11.7109375" style="68" customWidth="1"/>
    <col min="15619" max="15619" width="15.42578125" style="68" customWidth="1"/>
    <col min="15620" max="15620" width="10.85546875" style="68" customWidth="1"/>
    <col min="15621" max="15621" width="9.5703125" style="68" customWidth="1"/>
    <col min="15622" max="15622" width="10.7109375" style="68" customWidth="1"/>
    <col min="15623" max="15623" width="10.42578125" style="68" customWidth="1"/>
    <col min="15624" max="15624" width="13.28515625" style="68" customWidth="1"/>
    <col min="15625" max="15625" width="10.28515625" style="68" customWidth="1"/>
    <col min="15626" max="15626" width="9.7109375" style="68" customWidth="1"/>
    <col min="15627" max="15628" width="10.7109375" style="68" customWidth="1"/>
    <col min="15629" max="15629" width="11.42578125" style="68" customWidth="1"/>
    <col min="15630" max="15630" width="10.5703125" style="68" customWidth="1"/>
    <col min="15631" max="15871" width="9.140625" style="68"/>
    <col min="15872" max="15872" width="4" style="68" customWidth="1"/>
    <col min="15873" max="15873" width="15.85546875" style="68" customWidth="1"/>
    <col min="15874" max="15874" width="11.7109375" style="68" customWidth="1"/>
    <col min="15875" max="15875" width="15.42578125" style="68" customWidth="1"/>
    <col min="15876" max="15876" width="10.85546875" style="68" customWidth="1"/>
    <col min="15877" max="15877" width="9.5703125" style="68" customWidth="1"/>
    <col min="15878" max="15878" width="10.7109375" style="68" customWidth="1"/>
    <col min="15879" max="15879" width="10.42578125" style="68" customWidth="1"/>
    <col min="15880" max="15880" width="13.28515625" style="68" customWidth="1"/>
    <col min="15881" max="15881" width="10.28515625" style="68" customWidth="1"/>
    <col min="15882" max="15882" width="9.7109375" style="68" customWidth="1"/>
    <col min="15883" max="15884" width="10.7109375" style="68" customWidth="1"/>
    <col min="15885" max="15885" width="11.42578125" style="68" customWidth="1"/>
    <col min="15886" max="15886" width="10.5703125" style="68" customWidth="1"/>
    <col min="15887" max="16127" width="9.140625" style="68"/>
    <col min="16128" max="16128" width="4" style="68" customWidth="1"/>
    <col min="16129" max="16129" width="15.85546875" style="68" customWidth="1"/>
    <col min="16130" max="16130" width="11.7109375" style="68" customWidth="1"/>
    <col min="16131" max="16131" width="15.42578125" style="68" customWidth="1"/>
    <col min="16132" max="16132" width="10.85546875" style="68" customWidth="1"/>
    <col min="16133" max="16133" width="9.5703125" style="68" customWidth="1"/>
    <col min="16134" max="16134" width="10.7109375" style="68" customWidth="1"/>
    <col min="16135" max="16135" width="10.42578125" style="68" customWidth="1"/>
    <col min="16136" max="16136" width="13.28515625" style="68" customWidth="1"/>
    <col min="16137" max="16137" width="10.28515625" style="68" customWidth="1"/>
    <col min="16138" max="16138" width="9.7109375" style="68" customWidth="1"/>
    <col min="16139" max="16140" width="10.7109375" style="68" customWidth="1"/>
    <col min="16141" max="16141" width="11.42578125" style="68" customWidth="1"/>
    <col min="16142" max="16142" width="10.5703125" style="68" customWidth="1"/>
    <col min="16143" max="16384" width="9.140625" style="68"/>
  </cols>
  <sheetData>
    <row r="1" spans="1:15" ht="15">
      <c r="M1" s="195"/>
      <c r="N1" s="195"/>
    </row>
    <row r="3" spans="1:15" ht="15.75">
      <c r="B3" s="196" t="s">
        <v>63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5.75">
      <c r="B4" s="196" t="s">
        <v>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5">
      <c r="B5" s="70"/>
      <c r="C5" s="70"/>
      <c r="D5" s="71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5" ht="52.5" customHeight="1">
      <c r="A6" s="197" t="s">
        <v>1</v>
      </c>
      <c r="B6" s="199" t="s">
        <v>27</v>
      </c>
      <c r="C6" s="202" t="s">
        <v>28</v>
      </c>
      <c r="D6" s="202"/>
      <c r="E6" s="202"/>
      <c r="F6" s="202" t="s">
        <v>29</v>
      </c>
      <c r="G6" s="202"/>
      <c r="H6" s="202" t="s">
        <v>30</v>
      </c>
      <c r="I6" s="202"/>
      <c r="J6" s="202"/>
      <c r="K6" s="202" t="s">
        <v>31</v>
      </c>
      <c r="L6" s="202"/>
      <c r="M6" s="202" t="s">
        <v>56</v>
      </c>
      <c r="N6" s="202"/>
    </row>
    <row r="7" spans="1:15" ht="54.75" customHeight="1">
      <c r="A7" s="198"/>
      <c r="B7" s="200"/>
      <c r="C7" s="202" t="s">
        <v>33</v>
      </c>
      <c r="D7" s="202" t="s">
        <v>34</v>
      </c>
      <c r="E7" s="202"/>
      <c r="F7" s="202" t="s">
        <v>35</v>
      </c>
      <c r="G7" s="202" t="s">
        <v>11</v>
      </c>
      <c r="H7" s="202" t="s">
        <v>36</v>
      </c>
      <c r="I7" s="202" t="s">
        <v>37</v>
      </c>
      <c r="J7" s="202"/>
      <c r="K7" s="202" t="s">
        <v>35</v>
      </c>
      <c r="L7" s="202" t="s">
        <v>11</v>
      </c>
      <c r="M7" s="202" t="s">
        <v>38</v>
      </c>
      <c r="N7" s="202" t="s">
        <v>47</v>
      </c>
    </row>
    <row r="8" spans="1:15" ht="44.25" customHeight="1">
      <c r="A8" s="198"/>
      <c r="B8" s="201"/>
      <c r="C8" s="203"/>
      <c r="D8" s="74" t="s">
        <v>35</v>
      </c>
      <c r="E8" s="73" t="s">
        <v>11</v>
      </c>
      <c r="F8" s="203"/>
      <c r="G8" s="203"/>
      <c r="H8" s="203"/>
      <c r="I8" s="73" t="s">
        <v>35</v>
      </c>
      <c r="J8" s="73" t="s">
        <v>11</v>
      </c>
      <c r="K8" s="203"/>
      <c r="L8" s="203"/>
      <c r="M8" s="203"/>
      <c r="N8" s="203"/>
    </row>
    <row r="9" spans="1:15" s="75" customFormat="1" ht="24.75" customHeight="1">
      <c r="A9" s="128" t="s">
        <v>40</v>
      </c>
      <c r="B9" s="129"/>
      <c r="C9" s="125">
        <f>C10+C11+C12+C13+C14+C15+C16+C17+C18+C20+C21+C19</f>
        <v>3834.8636148525561</v>
      </c>
      <c r="D9" s="125">
        <f>(C10*D10+C11*D11+C12*D12+C13*D13+C14*D14+C15*D15+C16*D16+C17*D17+C18*D18+C19*D19+C20*D20+C21*D21)/C9</f>
        <v>0.99437792028518657</v>
      </c>
      <c r="E9" s="125">
        <f>(C10*E10+C11*E11+C12*E12+C13*E13+C14*E14+C15*E15+C16*E16+C17*E17+C18*E18+C19*E19+C20*E20+C21*E21)/C9</f>
        <v>0.1449183532947326</v>
      </c>
      <c r="F9" s="125">
        <f>F10+F11+F12+F13+F14+F15+F16+F17+F18+F20+F21+F19</f>
        <v>3813.3037059144176</v>
      </c>
      <c r="G9" s="125">
        <f>G10+G11+G12+G13+G14+G15+G16+G17+G18+G20+G21+G19</f>
        <v>555.74212017431807</v>
      </c>
      <c r="H9" s="125">
        <f>H10+H11+H12+H13+H14+H15+H16+H17+H18+H20+H21+H19</f>
        <v>847.49123808000002</v>
      </c>
      <c r="I9" s="125">
        <f>(H10*I10+H11*I11+H12*I12+H13*I13+H14*I14+H15*I15+H16*I16+H17*I17+H18*I18+H19*I19+H20*I20+H21*I21)/H9</f>
        <v>4.8491504841042321</v>
      </c>
      <c r="J9" s="125">
        <f>(H10*J10+H11*J11+H12*J12+H13*J13+H14*J14+H15*J15+H16*J16+H17*J17+H18*J18+H19*J19+H20*J20+H21*J21)/H9</f>
        <v>0.66443200362828758</v>
      </c>
      <c r="K9" s="125">
        <f>K10+K11+K12+K13+K14+K15+K16+K17+K18+K20+K21+K19</f>
        <v>4109.612547409728</v>
      </c>
      <c r="L9" s="126">
        <f>L10+L11+L12+L13+L14+L15+L16+L17+L18+L20+L21+L19</f>
        <v>563.10030137491253</v>
      </c>
      <c r="M9" s="132">
        <f>F9-K9</f>
        <v>-296.30884149531039</v>
      </c>
      <c r="N9" s="132">
        <f>G9-L9</f>
        <v>-7.3581812005944585</v>
      </c>
    </row>
    <row r="10" spans="1:15" ht="24.75" customHeight="1">
      <c r="A10" s="123">
        <v>1</v>
      </c>
      <c r="B10" s="124" t="s">
        <v>41</v>
      </c>
      <c r="C10" s="80">
        <v>222.40609344000003</v>
      </c>
      <c r="D10" s="77">
        <v>1.3750902436488939</v>
      </c>
      <c r="E10" s="77">
        <v>0.13500000000000001</v>
      </c>
      <c r="F10" s="127">
        <f t="shared" ref="F10:F20" si="0">C10*D10</f>
        <v>305.82844921740832</v>
      </c>
      <c r="G10" s="127">
        <f t="shared" ref="G10:G20" si="1">C10*E10</f>
        <v>30.024822614400005</v>
      </c>
      <c r="H10" s="78">
        <v>27.961055999999996</v>
      </c>
      <c r="I10" s="77">
        <v>6.5545130025647129</v>
      </c>
      <c r="J10" s="77">
        <v>0.80590261312019118</v>
      </c>
      <c r="K10" s="127">
        <f t="shared" ref="K10:K20" si="2">H10*I10</f>
        <v>183.27110511744004</v>
      </c>
      <c r="L10" s="127">
        <f t="shared" ref="L10:L20" si="3">H10*J10</f>
        <v>22.533888095999998</v>
      </c>
      <c r="M10" s="127">
        <f t="shared" ref="M10:N20" si="4">F10-K10</f>
        <v>122.55734409996828</v>
      </c>
      <c r="N10" s="127">
        <f t="shared" si="4"/>
        <v>7.4909345184000067</v>
      </c>
      <c r="O10" s="79"/>
    </row>
    <row r="11" spans="1:15" ht="24.75" customHeight="1">
      <c r="A11" s="123">
        <v>2</v>
      </c>
      <c r="B11" s="124" t="s">
        <v>42</v>
      </c>
      <c r="C11" s="80">
        <v>435.77010933333327</v>
      </c>
      <c r="D11" s="77">
        <v>1.14733785235742</v>
      </c>
      <c r="E11" s="77">
        <v>0.14499999999999999</v>
      </c>
      <c r="F11" s="127">
        <f t="shared" si="0"/>
        <v>499.97554136406472</v>
      </c>
      <c r="G11" s="127">
        <f t="shared" si="1"/>
        <v>63.186665853333317</v>
      </c>
      <c r="H11" s="78">
        <v>113.73425568</v>
      </c>
      <c r="I11" s="77">
        <v>4.7783694790423583</v>
      </c>
      <c r="J11" s="77">
        <v>0.64785589695179324</v>
      </c>
      <c r="K11" s="127">
        <f t="shared" si="2"/>
        <v>543.46429606291201</v>
      </c>
      <c r="L11" s="127">
        <f t="shared" si="3"/>
        <v>73.683408227710984</v>
      </c>
      <c r="M11" s="127">
        <f t="shared" si="4"/>
        <v>-43.488754698847288</v>
      </c>
      <c r="N11" s="127">
        <f t="shared" si="4"/>
        <v>-10.496742374377668</v>
      </c>
      <c r="O11" s="79"/>
    </row>
    <row r="12" spans="1:15" ht="24.75" customHeight="1">
      <c r="A12" s="123">
        <v>3</v>
      </c>
      <c r="B12" s="124" t="s">
        <v>20</v>
      </c>
      <c r="C12" s="80">
        <v>620.75115199999982</v>
      </c>
      <c r="D12" s="77">
        <v>1.1135117472877938</v>
      </c>
      <c r="E12" s="77">
        <v>0.19500000000000001</v>
      </c>
      <c r="F12" s="127">
        <f t="shared" si="0"/>
        <v>691.21369989443065</v>
      </c>
      <c r="G12" s="127">
        <f t="shared" si="1"/>
        <v>121.04647463999997</v>
      </c>
      <c r="H12" s="81">
        <v>102.490272</v>
      </c>
      <c r="I12" s="77">
        <v>4.9067447525166088</v>
      </c>
      <c r="J12" s="77">
        <v>0.66116750826849213</v>
      </c>
      <c r="K12" s="127">
        <f t="shared" si="2"/>
        <v>502.89360431999995</v>
      </c>
      <c r="L12" s="127">
        <f t="shared" si="3"/>
        <v>67.76323776000001</v>
      </c>
      <c r="M12" s="127">
        <f t="shared" si="4"/>
        <v>188.3200955744307</v>
      </c>
      <c r="N12" s="127">
        <f t="shared" si="4"/>
        <v>53.283236879999961</v>
      </c>
      <c r="O12" s="79"/>
    </row>
    <row r="13" spans="1:15" ht="24.75" customHeight="1">
      <c r="A13" s="123">
        <v>4</v>
      </c>
      <c r="B13" s="124" t="s">
        <v>15</v>
      </c>
      <c r="C13" s="80">
        <v>70.925499519999988</v>
      </c>
      <c r="D13" s="77">
        <v>0.34290624452357993</v>
      </c>
      <c r="E13" s="77">
        <v>0.04</v>
      </c>
      <c r="F13" s="127">
        <f t="shared" si="0"/>
        <v>24.320796681362168</v>
      </c>
      <c r="G13" s="127">
        <f t="shared" si="1"/>
        <v>2.8370199807999996</v>
      </c>
      <c r="H13" s="81">
        <v>2.7751679999999994</v>
      </c>
      <c r="I13" s="77">
        <v>0.52630210045662107</v>
      </c>
      <c r="J13" s="77">
        <v>7.0326899128268991E-2</v>
      </c>
      <c r="K13" s="127">
        <f t="shared" si="2"/>
        <v>1.4605767475199998</v>
      </c>
      <c r="L13" s="127">
        <f t="shared" si="3"/>
        <v>0.19516895999999995</v>
      </c>
      <c r="M13" s="127">
        <f t="shared" si="4"/>
        <v>22.860219933842167</v>
      </c>
      <c r="N13" s="127">
        <f t="shared" si="4"/>
        <v>2.6418510207999999</v>
      </c>
      <c r="O13" s="79"/>
    </row>
    <row r="14" spans="1:15" ht="24.75" customHeight="1">
      <c r="A14" s="123">
        <v>5</v>
      </c>
      <c r="B14" s="124" t="s">
        <v>43</v>
      </c>
      <c r="C14" s="80">
        <v>173.43676800000003</v>
      </c>
      <c r="D14" s="77">
        <v>1.0153569163487617</v>
      </c>
      <c r="E14" s="127">
        <v>0.12728984624303891</v>
      </c>
      <c r="F14" s="127">
        <f t="shared" si="0"/>
        <v>176.10022193797562</v>
      </c>
      <c r="G14" s="127">
        <f t="shared" si="1"/>
        <v>22.076739531609615</v>
      </c>
      <c r="H14" s="81">
        <v>20.633184</v>
      </c>
      <c r="I14" s="127">
        <v>5.2898120410926399</v>
      </c>
      <c r="J14" s="127">
        <v>0.71383066035760645</v>
      </c>
      <c r="K14" s="127">
        <f t="shared" si="2"/>
        <v>109.14566516927999</v>
      </c>
      <c r="L14" s="127">
        <f t="shared" si="3"/>
        <v>14.72859936</v>
      </c>
      <c r="M14" s="127">
        <f t="shared" si="4"/>
        <v>66.954556768695625</v>
      </c>
      <c r="N14" s="127">
        <f t="shared" si="4"/>
        <v>7.3481401716096144</v>
      </c>
      <c r="O14" s="79"/>
    </row>
    <row r="15" spans="1:15" ht="24.75" customHeight="1">
      <c r="A15" s="123">
        <v>6</v>
      </c>
      <c r="B15" s="124" t="s">
        <v>19</v>
      </c>
      <c r="C15" s="80">
        <v>619.75900799999999</v>
      </c>
      <c r="D15" s="77">
        <v>1.1296844165608919</v>
      </c>
      <c r="E15" s="77">
        <v>0.185</v>
      </c>
      <c r="F15" s="127">
        <f t="shared" si="0"/>
        <v>700.13209336083719</v>
      </c>
      <c r="G15" s="127">
        <f t="shared" si="1"/>
        <v>114.65541648</v>
      </c>
      <c r="H15" s="81">
        <v>173.46959999999999</v>
      </c>
      <c r="I15" s="77">
        <v>5.3177497817623385</v>
      </c>
      <c r="J15" s="77">
        <v>0.72183819253172699</v>
      </c>
      <c r="K15" s="127">
        <f t="shared" si="2"/>
        <v>922.46792754240005</v>
      </c>
      <c r="L15" s="127">
        <f t="shared" si="3"/>
        <v>125.21698252320165</v>
      </c>
      <c r="M15" s="127">
        <f t="shared" si="4"/>
        <v>-222.33583418156286</v>
      </c>
      <c r="N15" s="127">
        <f t="shared" si="4"/>
        <v>-10.561566043201651</v>
      </c>
      <c r="O15" s="79"/>
    </row>
    <row r="16" spans="1:15" ht="24.75" customHeight="1">
      <c r="A16" s="123">
        <v>7</v>
      </c>
      <c r="B16" s="124" t="s">
        <v>21</v>
      </c>
      <c r="C16" s="80">
        <v>274.95112000000006</v>
      </c>
      <c r="D16" s="82">
        <v>1.1603895473682289</v>
      </c>
      <c r="E16" s="82">
        <v>0.185</v>
      </c>
      <c r="F16" s="127">
        <f t="shared" si="0"/>
        <v>319.05040568518763</v>
      </c>
      <c r="G16" s="127">
        <f t="shared" si="1"/>
        <v>50.865957200000011</v>
      </c>
      <c r="H16" s="81">
        <v>106.07558400000001</v>
      </c>
      <c r="I16" s="82">
        <v>5.3991044547374818</v>
      </c>
      <c r="J16" s="82">
        <v>0.72239331230078352</v>
      </c>
      <c r="K16" s="127">
        <f t="shared" si="2"/>
        <v>572.71315811327997</v>
      </c>
      <c r="L16" s="127">
        <f t="shared" si="3"/>
        <v>76.628292479999999</v>
      </c>
      <c r="M16" s="127">
        <f t="shared" si="4"/>
        <v>-253.66275242809235</v>
      </c>
      <c r="N16" s="127">
        <f t="shared" si="4"/>
        <v>-25.762335279999988</v>
      </c>
      <c r="O16" s="79"/>
    </row>
    <row r="17" spans="1:15" ht="24.75" customHeight="1">
      <c r="A17" s="123">
        <v>8</v>
      </c>
      <c r="B17" s="124" t="s">
        <v>22</v>
      </c>
      <c r="C17" s="80">
        <v>494.77698559999993</v>
      </c>
      <c r="D17" s="82">
        <v>0.73168466051676329</v>
      </c>
      <c r="E17" s="82">
        <v>0.12571095712196531</v>
      </c>
      <c r="F17" s="127">
        <f t="shared" si="0"/>
        <v>362.02073074024344</v>
      </c>
      <c r="G17" s="127">
        <f t="shared" si="1"/>
        <v>62.198888421696843</v>
      </c>
      <c r="H17" s="81">
        <v>140.02992</v>
      </c>
      <c r="I17" s="82">
        <v>4.7722762945610473</v>
      </c>
      <c r="J17" s="82">
        <v>0.65789652725646053</v>
      </c>
      <c r="K17" s="127">
        <f t="shared" si="2"/>
        <v>668.2614677452799</v>
      </c>
      <c r="L17" s="127">
        <f t="shared" si="3"/>
        <v>92.12519807999999</v>
      </c>
      <c r="M17" s="127">
        <f t="shared" si="4"/>
        <v>-306.24073700503646</v>
      </c>
      <c r="N17" s="127">
        <f t="shared" si="4"/>
        <v>-29.926309658303147</v>
      </c>
      <c r="O17" s="79"/>
    </row>
    <row r="18" spans="1:15" ht="24.75" customHeight="1">
      <c r="A18" s="123">
        <v>9</v>
      </c>
      <c r="B18" s="124" t="s">
        <v>23</v>
      </c>
      <c r="C18" s="80">
        <v>440.90275519999989</v>
      </c>
      <c r="D18" s="82">
        <v>1.1100570259578175</v>
      </c>
      <c r="E18" s="82">
        <v>0.15</v>
      </c>
      <c r="F18" s="127">
        <f t="shared" si="0"/>
        <v>489.42720117391951</v>
      </c>
      <c r="G18" s="127">
        <f t="shared" si="1"/>
        <v>66.13541327999998</v>
      </c>
      <c r="H18" s="81">
        <v>120.16206720000001</v>
      </c>
      <c r="I18" s="82">
        <v>4.3975742722828253</v>
      </c>
      <c r="J18" s="82">
        <v>0.60141392241294589</v>
      </c>
      <c r="K18" s="127">
        <f t="shared" si="2"/>
        <v>528.42161522304002</v>
      </c>
      <c r="L18" s="127">
        <f t="shared" si="3"/>
        <v>72.267140159999997</v>
      </c>
      <c r="M18" s="127">
        <f t="shared" si="4"/>
        <v>-38.994414049120508</v>
      </c>
      <c r="N18" s="127">
        <f t="shared" si="4"/>
        <v>-6.1317268800000164</v>
      </c>
      <c r="O18" s="79"/>
    </row>
    <row r="19" spans="1:15" ht="24.75" customHeight="1">
      <c r="A19" s="123">
        <v>10</v>
      </c>
      <c r="B19" s="124" t="s">
        <v>44</v>
      </c>
      <c r="C19" s="80">
        <v>211.14480855922329</v>
      </c>
      <c r="D19" s="82">
        <v>0.52815267179407066</v>
      </c>
      <c r="E19" s="82">
        <v>0.05</v>
      </c>
      <c r="F19" s="127">
        <f t="shared" si="0"/>
        <v>111.51669477600134</v>
      </c>
      <c r="G19" s="127">
        <f t="shared" si="1"/>
        <v>10.557240427961165</v>
      </c>
      <c r="H19" s="81">
        <v>12.270528000000001</v>
      </c>
      <c r="I19" s="82">
        <v>2.3482354597943953</v>
      </c>
      <c r="J19" s="82">
        <v>0.44555062667229972</v>
      </c>
      <c r="K19" s="127">
        <f t="shared" si="2"/>
        <v>28.814088960000003</v>
      </c>
      <c r="L19" s="127">
        <f t="shared" si="3"/>
        <v>5.4671414400000007</v>
      </c>
      <c r="M19" s="127">
        <f t="shared" si="4"/>
        <v>82.702605816001338</v>
      </c>
      <c r="N19" s="127">
        <f t="shared" si="4"/>
        <v>5.0900989879611647</v>
      </c>
      <c r="O19" s="79"/>
    </row>
    <row r="20" spans="1:15" ht="24.75" customHeight="1">
      <c r="A20" s="123">
        <v>11</v>
      </c>
      <c r="B20" s="124" t="s">
        <v>45</v>
      </c>
      <c r="C20" s="83">
        <v>135.81458239999998</v>
      </c>
      <c r="D20" s="82">
        <v>0.44597426619131364</v>
      </c>
      <c r="E20" s="82">
        <v>0.04</v>
      </c>
      <c r="F20" s="127">
        <f t="shared" si="0"/>
        <v>60.569808723919692</v>
      </c>
      <c r="G20" s="127">
        <f t="shared" si="1"/>
        <v>5.4325832959999989</v>
      </c>
      <c r="H20" s="81">
        <v>3.3425567999999997</v>
      </c>
      <c r="I20" s="82">
        <v>0.54569391199455464</v>
      </c>
      <c r="J20" s="82">
        <v>7.1843254840127185E-2</v>
      </c>
      <c r="K20" s="127">
        <f t="shared" si="2"/>
        <v>1.824012896256</v>
      </c>
      <c r="L20" s="127">
        <f t="shared" si="3"/>
        <v>0.24014016000000002</v>
      </c>
      <c r="M20" s="127">
        <f t="shared" si="4"/>
        <v>58.745795827663692</v>
      </c>
      <c r="N20" s="127">
        <f t="shared" si="4"/>
        <v>5.1924431359999987</v>
      </c>
      <c r="O20" s="79"/>
    </row>
    <row r="21" spans="1:15" ht="24.75" customHeight="1">
      <c r="A21" s="123">
        <v>12</v>
      </c>
      <c r="B21" s="124" t="s">
        <v>46</v>
      </c>
      <c r="C21" s="76">
        <v>134.2247328</v>
      </c>
      <c r="D21" s="77">
        <v>0.54496709237678431</v>
      </c>
      <c r="E21" s="82">
        <v>5.0101783093415168E-2</v>
      </c>
      <c r="F21" s="127">
        <f>C21*D21</f>
        <v>73.148062359066785</v>
      </c>
      <c r="G21" s="127">
        <f>C21*E21</f>
        <v>6.7248984485172087</v>
      </c>
      <c r="H21" s="76">
        <v>24.547046399999996</v>
      </c>
      <c r="I21" s="77">
        <v>1.909599580677861</v>
      </c>
      <c r="J21" s="82">
        <v>0.49908668963122177</v>
      </c>
      <c r="K21" s="127">
        <f>H21*I21</f>
        <v>46.87502951231999</v>
      </c>
      <c r="L21" s="127">
        <f>H21*J21</f>
        <v>12.251104127999998</v>
      </c>
      <c r="M21" s="127">
        <f>F21-K21</f>
        <v>26.273032846746794</v>
      </c>
      <c r="N21" s="127">
        <f>G21-L21</f>
        <v>-5.5262056794827892</v>
      </c>
      <c r="O21" s="79"/>
    </row>
    <row r="24" spans="1:15">
      <c r="C24" s="69"/>
    </row>
    <row r="26" spans="1:15">
      <c r="E26" s="84"/>
    </row>
  </sheetData>
  <mergeCells count="20">
    <mergeCell ref="K7:K8"/>
    <mergeCell ref="L7:L8"/>
    <mergeCell ref="M7:M8"/>
    <mergeCell ref="M1:N1"/>
    <mergeCell ref="B3:N3"/>
    <mergeCell ref="B4:N4"/>
    <mergeCell ref="K6:L6"/>
    <mergeCell ref="N7:N8"/>
    <mergeCell ref="M6:N6"/>
    <mergeCell ref="A6:A8"/>
    <mergeCell ref="B6:B8"/>
    <mergeCell ref="C6:E6"/>
    <mergeCell ref="F6:G6"/>
    <mergeCell ref="H6:J6"/>
    <mergeCell ref="C7:C8"/>
    <mergeCell ref="D7:E7"/>
    <mergeCell ref="F7:F8"/>
    <mergeCell ref="G7:G8"/>
    <mergeCell ref="H7:H8"/>
    <mergeCell ref="I7:J7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22F7-2350-45EB-8E0E-06520EBBF647}">
  <sheetPr>
    <tabColor rgb="FFFF0000"/>
  </sheetPr>
  <dimension ref="A1:O27"/>
  <sheetViews>
    <sheetView showZeros="0" zoomScale="110" zoomScaleNormal="110" zoomScaleSheetLayoutView="100" workbookViewId="0">
      <selection activeCell="H14" sqref="H14"/>
    </sheetView>
  </sheetViews>
  <sheetFormatPr defaultRowHeight="14.25"/>
  <cols>
    <col min="1" max="1" width="4" style="68" customWidth="1"/>
    <col min="2" max="2" width="15.85546875" style="68" customWidth="1"/>
    <col min="3" max="3" width="15.42578125" style="68" customWidth="1"/>
    <col min="4" max="4" width="10.85546875" style="69" customWidth="1"/>
    <col min="5" max="5" width="9.5703125" style="68" customWidth="1"/>
    <col min="6" max="6" width="10.7109375" style="68" customWidth="1"/>
    <col min="7" max="7" width="10.42578125" style="68" customWidth="1"/>
    <col min="8" max="8" width="13.28515625" style="68" customWidth="1"/>
    <col min="9" max="9" width="10.28515625" style="68" customWidth="1"/>
    <col min="10" max="10" width="9.7109375" style="68" customWidth="1"/>
    <col min="11" max="12" width="10.7109375" style="68" customWidth="1"/>
    <col min="13" max="13" width="11.42578125" style="68" customWidth="1"/>
    <col min="14" max="14" width="10.5703125" style="68" customWidth="1"/>
    <col min="15" max="255" width="9.140625" style="68"/>
    <col min="256" max="256" width="4" style="68" customWidth="1"/>
    <col min="257" max="257" width="15.85546875" style="68" customWidth="1"/>
    <col min="258" max="258" width="11.7109375" style="68" customWidth="1"/>
    <col min="259" max="259" width="15.42578125" style="68" customWidth="1"/>
    <col min="260" max="260" width="10.85546875" style="68" customWidth="1"/>
    <col min="261" max="261" width="9.5703125" style="68" customWidth="1"/>
    <col min="262" max="262" width="10.7109375" style="68" customWidth="1"/>
    <col min="263" max="263" width="10.42578125" style="68" customWidth="1"/>
    <col min="264" max="264" width="13.28515625" style="68" customWidth="1"/>
    <col min="265" max="265" width="10.28515625" style="68" customWidth="1"/>
    <col min="266" max="266" width="9.7109375" style="68" customWidth="1"/>
    <col min="267" max="268" width="10.7109375" style="68" customWidth="1"/>
    <col min="269" max="269" width="11.42578125" style="68" customWidth="1"/>
    <col min="270" max="270" width="10.5703125" style="68" customWidth="1"/>
    <col min="271" max="511" width="9.140625" style="68"/>
    <col min="512" max="512" width="4" style="68" customWidth="1"/>
    <col min="513" max="513" width="15.85546875" style="68" customWidth="1"/>
    <col min="514" max="514" width="11.7109375" style="68" customWidth="1"/>
    <col min="515" max="515" width="15.42578125" style="68" customWidth="1"/>
    <col min="516" max="516" width="10.85546875" style="68" customWidth="1"/>
    <col min="517" max="517" width="9.5703125" style="68" customWidth="1"/>
    <col min="518" max="518" width="10.7109375" style="68" customWidth="1"/>
    <col min="519" max="519" width="10.42578125" style="68" customWidth="1"/>
    <col min="520" max="520" width="13.28515625" style="68" customWidth="1"/>
    <col min="521" max="521" width="10.28515625" style="68" customWidth="1"/>
    <col min="522" max="522" width="9.7109375" style="68" customWidth="1"/>
    <col min="523" max="524" width="10.7109375" style="68" customWidth="1"/>
    <col min="525" max="525" width="11.42578125" style="68" customWidth="1"/>
    <col min="526" max="526" width="10.5703125" style="68" customWidth="1"/>
    <col min="527" max="767" width="9.140625" style="68"/>
    <col min="768" max="768" width="4" style="68" customWidth="1"/>
    <col min="769" max="769" width="15.85546875" style="68" customWidth="1"/>
    <col min="770" max="770" width="11.7109375" style="68" customWidth="1"/>
    <col min="771" max="771" width="15.42578125" style="68" customWidth="1"/>
    <col min="772" max="772" width="10.85546875" style="68" customWidth="1"/>
    <col min="773" max="773" width="9.5703125" style="68" customWidth="1"/>
    <col min="774" max="774" width="10.7109375" style="68" customWidth="1"/>
    <col min="775" max="775" width="10.42578125" style="68" customWidth="1"/>
    <col min="776" max="776" width="13.28515625" style="68" customWidth="1"/>
    <col min="777" max="777" width="10.28515625" style="68" customWidth="1"/>
    <col min="778" max="778" width="9.7109375" style="68" customWidth="1"/>
    <col min="779" max="780" width="10.7109375" style="68" customWidth="1"/>
    <col min="781" max="781" width="11.42578125" style="68" customWidth="1"/>
    <col min="782" max="782" width="10.5703125" style="68" customWidth="1"/>
    <col min="783" max="1023" width="9.140625" style="68"/>
    <col min="1024" max="1024" width="4" style="68" customWidth="1"/>
    <col min="1025" max="1025" width="15.85546875" style="68" customWidth="1"/>
    <col min="1026" max="1026" width="11.7109375" style="68" customWidth="1"/>
    <col min="1027" max="1027" width="15.42578125" style="68" customWidth="1"/>
    <col min="1028" max="1028" width="10.85546875" style="68" customWidth="1"/>
    <col min="1029" max="1029" width="9.5703125" style="68" customWidth="1"/>
    <col min="1030" max="1030" width="10.7109375" style="68" customWidth="1"/>
    <col min="1031" max="1031" width="10.42578125" style="68" customWidth="1"/>
    <col min="1032" max="1032" width="13.28515625" style="68" customWidth="1"/>
    <col min="1033" max="1033" width="10.28515625" style="68" customWidth="1"/>
    <col min="1034" max="1034" width="9.7109375" style="68" customWidth="1"/>
    <col min="1035" max="1036" width="10.7109375" style="68" customWidth="1"/>
    <col min="1037" max="1037" width="11.42578125" style="68" customWidth="1"/>
    <col min="1038" max="1038" width="10.5703125" style="68" customWidth="1"/>
    <col min="1039" max="1279" width="9.140625" style="68"/>
    <col min="1280" max="1280" width="4" style="68" customWidth="1"/>
    <col min="1281" max="1281" width="15.85546875" style="68" customWidth="1"/>
    <col min="1282" max="1282" width="11.7109375" style="68" customWidth="1"/>
    <col min="1283" max="1283" width="15.42578125" style="68" customWidth="1"/>
    <col min="1284" max="1284" width="10.85546875" style="68" customWidth="1"/>
    <col min="1285" max="1285" width="9.5703125" style="68" customWidth="1"/>
    <col min="1286" max="1286" width="10.7109375" style="68" customWidth="1"/>
    <col min="1287" max="1287" width="10.42578125" style="68" customWidth="1"/>
    <col min="1288" max="1288" width="13.28515625" style="68" customWidth="1"/>
    <col min="1289" max="1289" width="10.28515625" style="68" customWidth="1"/>
    <col min="1290" max="1290" width="9.7109375" style="68" customWidth="1"/>
    <col min="1291" max="1292" width="10.7109375" style="68" customWidth="1"/>
    <col min="1293" max="1293" width="11.42578125" style="68" customWidth="1"/>
    <col min="1294" max="1294" width="10.5703125" style="68" customWidth="1"/>
    <col min="1295" max="1535" width="9.140625" style="68"/>
    <col min="1536" max="1536" width="4" style="68" customWidth="1"/>
    <col min="1537" max="1537" width="15.85546875" style="68" customWidth="1"/>
    <col min="1538" max="1538" width="11.7109375" style="68" customWidth="1"/>
    <col min="1539" max="1539" width="15.42578125" style="68" customWidth="1"/>
    <col min="1540" max="1540" width="10.85546875" style="68" customWidth="1"/>
    <col min="1541" max="1541" width="9.5703125" style="68" customWidth="1"/>
    <col min="1542" max="1542" width="10.7109375" style="68" customWidth="1"/>
    <col min="1543" max="1543" width="10.42578125" style="68" customWidth="1"/>
    <col min="1544" max="1544" width="13.28515625" style="68" customWidth="1"/>
    <col min="1545" max="1545" width="10.28515625" style="68" customWidth="1"/>
    <col min="1546" max="1546" width="9.7109375" style="68" customWidth="1"/>
    <col min="1547" max="1548" width="10.7109375" style="68" customWidth="1"/>
    <col min="1549" max="1549" width="11.42578125" style="68" customWidth="1"/>
    <col min="1550" max="1550" width="10.5703125" style="68" customWidth="1"/>
    <col min="1551" max="1791" width="9.140625" style="68"/>
    <col min="1792" max="1792" width="4" style="68" customWidth="1"/>
    <col min="1793" max="1793" width="15.85546875" style="68" customWidth="1"/>
    <col min="1794" max="1794" width="11.7109375" style="68" customWidth="1"/>
    <col min="1795" max="1795" width="15.42578125" style="68" customWidth="1"/>
    <col min="1796" max="1796" width="10.85546875" style="68" customWidth="1"/>
    <col min="1797" max="1797" width="9.5703125" style="68" customWidth="1"/>
    <col min="1798" max="1798" width="10.7109375" style="68" customWidth="1"/>
    <col min="1799" max="1799" width="10.42578125" style="68" customWidth="1"/>
    <col min="1800" max="1800" width="13.28515625" style="68" customWidth="1"/>
    <col min="1801" max="1801" width="10.28515625" style="68" customWidth="1"/>
    <col min="1802" max="1802" width="9.7109375" style="68" customWidth="1"/>
    <col min="1803" max="1804" width="10.7109375" style="68" customWidth="1"/>
    <col min="1805" max="1805" width="11.42578125" style="68" customWidth="1"/>
    <col min="1806" max="1806" width="10.5703125" style="68" customWidth="1"/>
    <col min="1807" max="2047" width="9.140625" style="68"/>
    <col min="2048" max="2048" width="4" style="68" customWidth="1"/>
    <col min="2049" max="2049" width="15.85546875" style="68" customWidth="1"/>
    <col min="2050" max="2050" width="11.7109375" style="68" customWidth="1"/>
    <col min="2051" max="2051" width="15.42578125" style="68" customWidth="1"/>
    <col min="2052" max="2052" width="10.85546875" style="68" customWidth="1"/>
    <col min="2053" max="2053" width="9.5703125" style="68" customWidth="1"/>
    <col min="2054" max="2054" width="10.7109375" style="68" customWidth="1"/>
    <col min="2055" max="2055" width="10.42578125" style="68" customWidth="1"/>
    <col min="2056" max="2056" width="13.28515625" style="68" customWidth="1"/>
    <col min="2057" max="2057" width="10.28515625" style="68" customWidth="1"/>
    <col min="2058" max="2058" width="9.7109375" style="68" customWidth="1"/>
    <col min="2059" max="2060" width="10.7109375" style="68" customWidth="1"/>
    <col min="2061" max="2061" width="11.42578125" style="68" customWidth="1"/>
    <col min="2062" max="2062" width="10.5703125" style="68" customWidth="1"/>
    <col min="2063" max="2303" width="9.140625" style="68"/>
    <col min="2304" max="2304" width="4" style="68" customWidth="1"/>
    <col min="2305" max="2305" width="15.85546875" style="68" customWidth="1"/>
    <col min="2306" max="2306" width="11.7109375" style="68" customWidth="1"/>
    <col min="2307" max="2307" width="15.42578125" style="68" customWidth="1"/>
    <col min="2308" max="2308" width="10.85546875" style="68" customWidth="1"/>
    <col min="2309" max="2309" width="9.5703125" style="68" customWidth="1"/>
    <col min="2310" max="2310" width="10.7109375" style="68" customWidth="1"/>
    <col min="2311" max="2311" width="10.42578125" style="68" customWidth="1"/>
    <col min="2312" max="2312" width="13.28515625" style="68" customWidth="1"/>
    <col min="2313" max="2313" width="10.28515625" style="68" customWidth="1"/>
    <col min="2314" max="2314" width="9.7109375" style="68" customWidth="1"/>
    <col min="2315" max="2316" width="10.7109375" style="68" customWidth="1"/>
    <col min="2317" max="2317" width="11.42578125" style="68" customWidth="1"/>
    <col min="2318" max="2318" width="10.5703125" style="68" customWidth="1"/>
    <col min="2319" max="2559" width="9.140625" style="68"/>
    <col min="2560" max="2560" width="4" style="68" customWidth="1"/>
    <col min="2561" max="2561" width="15.85546875" style="68" customWidth="1"/>
    <col min="2562" max="2562" width="11.7109375" style="68" customWidth="1"/>
    <col min="2563" max="2563" width="15.42578125" style="68" customWidth="1"/>
    <col min="2564" max="2564" width="10.85546875" style="68" customWidth="1"/>
    <col min="2565" max="2565" width="9.5703125" style="68" customWidth="1"/>
    <col min="2566" max="2566" width="10.7109375" style="68" customWidth="1"/>
    <col min="2567" max="2567" width="10.42578125" style="68" customWidth="1"/>
    <col min="2568" max="2568" width="13.28515625" style="68" customWidth="1"/>
    <col min="2569" max="2569" width="10.28515625" style="68" customWidth="1"/>
    <col min="2570" max="2570" width="9.7109375" style="68" customWidth="1"/>
    <col min="2571" max="2572" width="10.7109375" style="68" customWidth="1"/>
    <col min="2573" max="2573" width="11.42578125" style="68" customWidth="1"/>
    <col min="2574" max="2574" width="10.5703125" style="68" customWidth="1"/>
    <col min="2575" max="2815" width="9.140625" style="68"/>
    <col min="2816" max="2816" width="4" style="68" customWidth="1"/>
    <col min="2817" max="2817" width="15.85546875" style="68" customWidth="1"/>
    <col min="2818" max="2818" width="11.7109375" style="68" customWidth="1"/>
    <col min="2819" max="2819" width="15.42578125" style="68" customWidth="1"/>
    <col min="2820" max="2820" width="10.85546875" style="68" customWidth="1"/>
    <col min="2821" max="2821" width="9.5703125" style="68" customWidth="1"/>
    <col min="2822" max="2822" width="10.7109375" style="68" customWidth="1"/>
    <col min="2823" max="2823" width="10.42578125" style="68" customWidth="1"/>
    <col min="2824" max="2824" width="13.28515625" style="68" customWidth="1"/>
    <col min="2825" max="2825" width="10.28515625" style="68" customWidth="1"/>
    <col min="2826" max="2826" width="9.7109375" style="68" customWidth="1"/>
    <col min="2827" max="2828" width="10.7109375" style="68" customWidth="1"/>
    <col min="2829" max="2829" width="11.42578125" style="68" customWidth="1"/>
    <col min="2830" max="2830" width="10.5703125" style="68" customWidth="1"/>
    <col min="2831" max="3071" width="9.140625" style="68"/>
    <col min="3072" max="3072" width="4" style="68" customWidth="1"/>
    <col min="3073" max="3073" width="15.85546875" style="68" customWidth="1"/>
    <col min="3074" max="3074" width="11.7109375" style="68" customWidth="1"/>
    <col min="3075" max="3075" width="15.42578125" style="68" customWidth="1"/>
    <col min="3076" max="3076" width="10.85546875" style="68" customWidth="1"/>
    <col min="3077" max="3077" width="9.5703125" style="68" customWidth="1"/>
    <col min="3078" max="3078" width="10.7109375" style="68" customWidth="1"/>
    <col min="3079" max="3079" width="10.42578125" style="68" customWidth="1"/>
    <col min="3080" max="3080" width="13.28515625" style="68" customWidth="1"/>
    <col min="3081" max="3081" width="10.28515625" style="68" customWidth="1"/>
    <col min="3082" max="3082" width="9.7109375" style="68" customWidth="1"/>
    <col min="3083" max="3084" width="10.7109375" style="68" customWidth="1"/>
    <col min="3085" max="3085" width="11.42578125" style="68" customWidth="1"/>
    <col min="3086" max="3086" width="10.5703125" style="68" customWidth="1"/>
    <col min="3087" max="3327" width="9.140625" style="68"/>
    <col min="3328" max="3328" width="4" style="68" customWidth="1"/>
    <col min="3329" max="3329" width="15.85546875" style="68" customWidth="1"/>
    <col min="3330" max="3330" width="11.7109375" style="68" customWidth="1"/>
    <col min="3331" max="3331" width="15.42578125" style="68" customWidth="1"/>
    <col min="3332" max="3332" width="10.85546875" style="68" customWidth="1"/>
    <col min="3333" max="3333" width="9.5703125" style="68" customWidth="1"/>
    <col min="3334" max="3334" width="10.7109375" style="68" customWidth="1"/>
    <col min="3335" max="3335" width="10.42578125" style="68" customWidth="1"/>
    <col min="3336" max="3336" width="13.28515625" style="68" customWidth="1"/>
    <col min="3337" max="3337" width="10.28515625" style="68" customWidth="1"/>
    <col min="3338" max="3338" width="9.7109375" style="68" customWidth="1"/>
    <col min="3339" max="3340" width="10.7109375" style="68" customWidth="1"/>
    <col min="3341" max="3341" width="11.42578125" style="68" customWidth="1"/>
    <col min="3342" max="3342" width="10.5703125" style="68" customWidth="1"/>
    <col min="3343" max="3583" width="9.140625" style="68"/>
    <col min="3584" max="3584" width="4" style="68" customWidth="1"/>
    <col min="3585" max="3585" width="15.85546875" style="68" customWidth="1"/>
    <col min="3586" max="3586" width="11.7109375" style="68" customWidth="1"/>
    <col min="3587" max="3587" width="15.42578125" style="68" customWidth="1"/>
    <col min="3588" max="3588" width="10.85546875" style="68" customWidth="1"/>
    <col min="3589" max="3589" width="9.5703125" style="68" customWidth="1"/>
    <col min="3590" max="3590" width="10.7109375" style="68" customWidth="1"/>
    <col min="3591" max="3591" width="10.42578125" style="68" customWidth="1"/>
    <col min="3592" max="3592" width="13.28515625" style="68" customWidth="1"/>
    <col min="3593" max="3593" width="10.28515625" style="68" customWidth="1"/>
    <col min="3594" max="3594" width="9.7109375" style="68" customWidth="1"/>
    <col min="3595" max="3596" width="10.7109375" style="68" customWidth="1"/>
    <col min="3597" max="3597" width="11.42578125" style="68" customWidth="1"/>
    <col min="3598" max="3598" width="10.5703125" style="68" customWidth="1"/>
    <col min="3599" max="3839" width="9.140625" style="68"/>
    <col min="3840" max="3840" width="4" style="68" customWidth="1"/>
    <col min="3841" max="3841" width="15.85546875" style="68" customWidth="1"/>
    <col min="3842" max="3842" width="11.7109375" style="68" customWidth="1"/>
    <col min="3843" max="3843" width="15.42578125" style="68" customWidth="1"/>
    <col min="3844" max="3844" width="10.85546875" style="68" customWidth="1"/>
    <col min="3845" max="3845" width="9.5703125" style="68" customWidth="1"/>
    <col min="3846" max="3846" width="10.7109375" style="68" customWidth="1"/>
    <col min="3847" max="3847" width="10.42578125" style="68" customWidth="1"/>
    <col min="3848" max="3848" width="13.28515625" style="68" customWidth="1"/>
    <col min="3849" max="3849" width="10.28515625" style="68" customWidth="1"/>
    <col min="3850" max="3850" width="9.7109375" style="68" customWidth="1"/>
    <col min="3851" max="3852" width="10.7109375" style="68" customWidth="1"/>
    <col min="3853" max="3853" width="11.42578125" style="68" customWidth="1"/>
    <col min="3854" max="3854" width="10.5703125" style="68" customWidth="1"/>
    <col min="3855" max="4095" width="9.140625" style="68"/>
    <col min="4096" max="4096" width="4" style="68" customWidth="1"/>
    <col min="4097" max="4097" width="15.85546875" style="68" customWidth="1"/>
    <col min="4098" max="4098" width="11.7109375" style="68" customWidth="1"/>
    <col min="4099" max="4099" width="15.42578125" style="68" customWidth="1"/>
    <col min="4100" max="4100" width="10.85546875" style="68" customWidth="1"/>
    <col min="4101" max="4101" width="9.5703125" style="68" customWidth="1"/>
    <col min="4102" max="4102" width="10.7109375" style="68" customWidth="1"/>
    <col min="4103" max="4103" width="10.42578125" style="68" customWidth="1"/>
    <col min="4104" max="4104" width="13.28515625" style="68" customWidth="1"/>
    <col min="4105" max="4105" width="10.28515625" style="68" customWidth="1"/>
    <col min="4106" max="4106" width="9.7109375" style="68" customWidth="1"/>
    <col min="4107" max="4108" width="10.7109375" style="68" customWidth="1"/>
    <col min="4109" max="4109" width="11.42578125" style="68" customWidth="1"/>
    <col min="4110" max="4110" width="10.5703125" style="68" customWidth="1"/>
    <col min="4111" max="4351" width="9.140625" style="68"/>
    <col min="4352" max="4352" width="4" style="68" customWidth="1"/>
    <col min="4353" max="4353" width="15.85546875" style="68" customWidth="1"/>
    <col min="4354" max="4354" width="11.7109375" style="68" customWidth="1"/>
    <col min="4355" max="4355" width="15.42578125" style="68" customWidth="1"/>
    <col min="4356" max="4356" width="10.85546875" style="68" customWidth="1"/>
    <col min="4357" max="4357" width="9.5703125" style="68" customWidth="1"/>
    <col min="4358" max="4358" width="10.7109375" style="68" customWidth="1"/>
    <col min="4359" max="4359" width="10.42578125" style="68" customWidth="1"/>
    <col min="4360" max="4360" width="13.28515625" style="68" customWidth="1"/>
    <col min="4361" max="4361" width="10.28515625" style="68" customWidth="1"/>
    <col min="4362" max="4362" width="9.7109375" style="68" customWidth="1"/>
    <col min="4363" max="4364" width="10.7109375" style="68" customWidth="1"/>
    <col min="4365" max="4365" width="11.42578125" style="68" customWidth="1"/>
    <col min="4366" max="4366" width="10.5703125" style="68" customWidth="1"/>
    <col min="4367" max="4607" width="9.140625" style="68"/>
    <col min="4608" max="4608" width="4" style="68" customWidth="1"/>
    <col min="4609" max="4609" width="15.85546875" style="68" customWidth="1"/>
    <col min="4610" max="4610" width="11.7109375" style="68" customWidth="1"/>
    <col min="4611" max="4611" width="15.42578125" style="68" customWidth="1"/>
    <col min="4612" max="4612" width="10.85546875" style="68" customWidth="1"/>
    <col min="4613" max="4613" width="9.5703125" style="68" customWidth="1"/>
    <col min="4614" max="4614" width="10.7109375" style="68" customWidth="1"/>
    <col min="4615" max="4615" width="10.42578125" style="68" customWidth="1"/>
    <col min="4616" max="4616" width="13.28515625" style="68" customWidth="1"/>
    <col min="4617" max="4617" width="10.28515625" style="68" customWidth="1"/>
    <col min="4618" max="4618" width="9.7109375" style="68" customWidth="1"/>
    <col min="4619" max="4620" width="10.7109375" style="68" customWidth="1"/>
    <col min="4621" max="4621" width="11.42578125" style="68" customWidth="1"/>
    <col min="4622" max="4622" width="10.5703125" style="68" customWidth="1"/>
    <col min="4623" max="4863" width="9.140625" style="68"/>
    <col min="4864" max="4864" width="4" style="68" customWidth="1"/>
    <col min="4865" max="4865" width="15.85546875" style="68" customWidth="1"/>
    <col min="4866" max="4866" width="11.7109375" style="68" customWidth="1"/>
    <col min="4867" max="4867" width="15.42578125" style="68" customWidth="1"/>
    <col min="4868" max="4868" width="10.85546875" style="68" customWidth="1"/>
    <col min="4869" max="4869" width="9.5703125" style="68" customWidth="1"/>
    <col min="4870" max="4870" width="10.7109375" style="68" customWidth="1"/>
    <col min="4871" max="4871" width="10.42578125" style="68" customWidth="1"/>
    <col min="4872" max="4872" width="13.28515625" style="68" customWidth="1"/>
    <col min="4873" max="4873" width="10.28515625" style="68" customWidth="1"/>
    <col min="4874" max="4874" width="9.7109375" style="68" customWidth="1"/>
    <col min="4875" max="4876" width="10.7109375" style="68" customWidth="1"/>
    <col min="4877" max="4877" width="11.42578125" style="68" customWidth="1"/>
    <col min="4878" max="4878" width="10.5703125" style="68" customWidth="1"/>
    <col min="4879" max="5119" width="9.140625" style="68"/>
    <col min="5120" max="5120" width="4" style="68" customWidth="1"/>
    <col min="5121" max="5121" width="15.85546875" style="68" customWidth="1"/>
    <col min="5122" max="5122" width="11.7109375" style="68" customWidth="1"/>
    <col min="5123" max="5123" width="15.42578125" style="68" customWidth="1"/>
    <col min="5124" max="5124" width="10.85546875" style="68" customWidth="1"/>
    <col min="5125" max="5125" width="9.5703125" style="68" customWidth="1"/>
    <col min="5126" max="5126" width="10.7109375" style="68" customWidth="1"/>
    <col min="5127" max="5127" width="10.42578125" style="68" customWidth="1"/>
    <col min="5128" max="5128" width="13.28515625" style="68" customWidth="1"/>
    <col min="5129" max="5129" width="10.28515625" style="68" customWidth="1"/>
    <col min="5130" max="5130" width="9.7109375" style="68" customWidth="1"/>
    <col min="5131" max="5132" width="10.7109375" style="68" customWidth="1"/>
    <col min="5133" max="5133" width="11.42578125" style="68" customWidth="1"/>
    <col min="5134" max="5134" width="10.5703125" style="68" customWidth="1"/>
    <col min="5135" max="5375" width="9.140625" style="68"/>
    <col min="5376" max="5376" width="4" style="68" customWidth="1"/>
    <col min="5377" max="5377" width="15.85546875" style="68" customWidth="1"/>
    <col min="5378" max="5378" width="11.7109375" style="68" customWidth="1"/>
    <col min="5379" max="5379" width="15.42578125" style="68" customWidth="1"/>
    <col min="5380" max="5380" width="10.85546875" style="68" customWidth="1"/>
    <col min="5381" max="5381" width="9.5703125" style="68" customWidth="1"/>
    <col min="5382" max="5382" width="10.7109375" style="68" customWidth="1"/>
    <col min="5383" max="5383" width="10.42578125" style="68" customWidth="1"/>
    <col min="5384" max="5384" width="13.28515625" style="68" customWidth="1"/>
    <col min="5385" max="5385" width="10.28515625" style="68" customWidth="1"/>
    <col min="5386" max="5386" width="9.7109375" style="68" customWidth="1"/>
    <col min="5387" max="5388" width="10.7109375" style="68" customWidth="1"/>
    <col min="5389" max="5389" width="11.42578125" style="68" customWidth="1"/>
    <col min="5390" max="5390" width="10.5703125" style="68" customWidth="1"/>
    <col min="5391" max="5631" width="9.140625" style="68"/>
    <col min="5632" max="5632" width="4" style="68" customWidth="1"/>
    <col min="5633" max="5633" width="15.85546875" style="68" customWidth="1"/>
    <col min="5634" max="5634" width="11.7109375" style="68" customWidth="1"/>
    <col min="5635" max="5635" width="15.42578125" style="68" customWidth="1"/>
    <col min="5636" max="5636" width="10.85546875" style="68" customWidth="1"/>
    <col min="5637" max="5637" width="9.5703125" style="68" customWidth="1"/>
    <col min="5638" max="5638" width="10.7109375" style="68" customWidth="1"/>
    <col min="5639" max="5639" width="10.42578125" style="68" customWidth="1"/>
    <col min="5640" max="5640" width="13.28515625" style="68" customWidth="1"/>
    <col min="5641" max="5641" width="10.28515625" style="68" customWidth="1"/>
    <col min="5642" max="5642" width="9.7109375" style="68" customWidth="1"/>
    <col min="5643" max="5644" width="10.7109375" style="68" customWidth="1"/>
    <col min="5645" max="5645" width="11.42578125" style="68" customWidth="1"/>
    <col min="5646" max="5646" width="10.5703125" style="68" customWidth="1"/>
    <col min="5647" max="5887" width="9.140625" style="68"/>
    <col min="5888" max="5888" width="4" style="68" customWidth="1"/>
    <col min="5889" max="5889" width="15.85546875" style="68" customWidth="1"/>
    <col min="5890" max="5890" width="11.7109375" style="68" customWidth="1"/>
    <col min="5891" max="5891" width="15.42578125" style="68" customWidth="1"/>
    <col min="5892" max="5892" width="10.85546875" style="68" customWidth="1"/>
    <col min="5893" max="5893" width="9.5703125" style="68" customWidth="1"/>
    <col min="5894" max="5894" width="10.7109375" style="68" customWidth="1"/>
    <col min="5895" max="5895" width="10.42578125" style="68" customWidth="1"/>
    <col min="5896" max="5896" width="13.28515625" style="68" customWidth="1"/>
    <col min="5897" max="5897" width="10.28515625" style="68" customWidth="1"/>
    <col min="5898" max="5898" width="9.7109375" style="68" customWidth="1"/>
    <col min="5899" max="5900" width="10.7109375" style="68" customWidth="1"/>
    <col min="5901" max="5901" width="11.42578125" style="68" customWidth="1"/>
    <col min="5902" max="5902" width="10.5703125" style="68" customWidth="1"/>
    <col min="5903" max="6143" width="9.140625" style="68"/>
    <col min="6144" max="6144" width="4" style="68" customWidth="1"/>
    <col min="6145" max="6145" width="15.85546875" style="68" customWidth="1"/>
    <col min="6146" max="6146" width="11.7109375" style="68" customWidth="1"/>
    <col min="6147" max="6147" width="15.42578125" style="68" customWidth="1"/>
    <col min="6148" max="6148" width="10.85546875" style="68" customWidth="1"/>
    <col min="6149" max="6149" width="9.5703125" style="68" customWidth="1"/>
    <col min="6150" max="6150" width="10.7109375" style="68" customWidth="1"/>
    <col min="6151" max="6151" width="10.42578125" style="68" customWidth="1"/>
    <col min="6152" max="6152" width="13.28515625" style="68" customWidth="1"/>
    <col min="6153" max="6153" width="10.28515625" style="68" customWidth="1"/>
    <col min="6154" max="6154" width="9.7109375" style="68" customWidth="1"/>
    <col min="6155" max="6156" width="10.7109375" style="68" customWidth="1"/>
    <col min="6157" max="6157" width="11.42578125" style="68" customWidth="1"/>
    <col min="6158" max="6158" width="10.5703125" style="68" customWidth="1"/>
    <col min="6159" max="6399" width="9.140625" style="68"/>
    <col min="6400" max="6400" width="4" style="68" customWidth="1"/>
    <col min="6401" max="6401" width="15.85546875" style="68" customWidth="1"/>
    <col min="6402" max="6402" width="11.7109375" style="68" customWidth="1"/>
    <col min="6403" max="6403" width="15.42578125" style="68" customWidth="1"/>
    <col min="6404" max="6404" width="10.85546875" style="68" customWidth="1"/>
    <col min="6405" max="6405" width="9.5703125" style="68" customWidth="1"/>
    <col min="6406" max="6406" width="10.7109375" style="68" customWidth="1"/>
    <col min="6407" max="6407" width="10.42578125" style="68" customWidth="1"/>
    <col min="6408" max="6408" width="13.28515625" style="68" customWidth="1"/>
    <col min="6409" max="6409" width="10.28515625" style="68" customWidth="1"/>
    <col min="6410" max="6410" width="9.7109375" style="68" customWidth="1"/>
    <col min="6411" max="6412" width="10.7109375" style="68" customWidth="1"/>
    <col min="6413" max="6413" width="11.42578125" style="68" customWidth="1"/>
    <col min="6414" max="6414" width="10.5703125" style="68" customWidth="1"/>
    <col min="6415" max="6655" width="9.140625" style="68"/>
    <col min="6656" max="6656" width="4" style="68" customWidth="1"/>
    <col min="6657" max="6657" width="15.85546875" style="68" customWidth="1"/>
    <col min="6658" max="6658" width="11.7109375" style="68" customWidth="1"/>
    <col min="6659" max="6659" width="15.42578125" style="68" customWidth="1"/>
    <col min="6660" max="6660" width="10.85546875" style="68" customWidth="1"/>
    <col min="6661" max="6661" width="9.5703125" style="68" customWidth="1"/>
    <col min="6662" max="6662" width="10.7109375" style="68" customWidth="1"/>
    <col min="6663" max="6663" width="10.42578125" style="68" customWidth="1"/>
    <col min="6664" max="6664" width="13.28515625" style="68" customWidth="1"/>
    <col min="6665" max="6665" width="10.28515625" style="68" customWidth="1"/>
    <col min="6666" max="6666" width="9.7109375" style="68" customWidth="1"/>
    <col min="6667" max="6668" width="10.7109375" style="68" customWidth="1"/>
    <col min="6669" max="6669" width="11.42578125" style="68" customWidth="1"/>
    <col min="6670" max="6670" width="10.5703125" style="68" customWidth="1"/>
    <col min="6671" max="6911" width="9.140625" style="68"/>
    <col min="6912" max="6912" width="4" style="68" customWidth="1"/>
    <col min="6913" max="6913" width="15.85546875" style="68" customWidth="1"/>
    <col min="6914" max="6914" width="11.7109375" style="68" customWidth="1"/>
    <col min="6915" max="6915" width="15.42578125" style="68" customWidth="1"/>
    <col min="6916" max="6916" width="10.85546875" style="68" customWidth="1"/>
    <col min="6917" max="6917" width="9.5703125" style="68" customWidth="1"/>
    <col min="6918" max="6918" width="10.7109375" style="68" customWidth="1"/>
    <col min="6919" max="6919" width="10.42578125" style="68" customWidth="1"/>
    <col min="6920" max="6920" width="13.28515625" style="68" customWidth="1"/>
    <col min="6921" max="6921" width="10.28515625" style="68" customWidth="1"/>
    <col min="6922" max="6922" width="9.7109375" style="68" customWidth="1"/>
    <col min="6923" max="6924" width="10.7109375" style="68" customWidth="1"/>
    <col min="6925" max="6925" width="11.42578125" style="68" customWidth="1"/>
    <col min="6926" max="6926" width="10.5703125" style="68" customWidth="1"/>
    <col min="6927" max="7167" width="9.140625" style="68"/>
    <col min="7168" max="7168" width="4" style="68" customWidth="1"/>
    <col min="7169" max="7169" width="15.85546875" style="68" customWidth="1"/>
    <col min="7170" max="7170" width="11.7109375" style="68" customWidth="1"/>
    <col min="7171" max="7171" width="15.42578125" style="68" customWidth="1"/>
    <col min="7172" max="7172" width="10.85546875" style="68" customWidth="1"/>
    <col min="7173" max="7173" width="9.5703125" style="68" customWidth="1"/>
    <col min="7174" max="7174" width="10.7109375" style="68" customWidth="1"/>
    <col min="7175" max="7175" width="10.42578125" style="68" customWidth="1"/>
    <col min="7176" max="7176" width="13.28515625" style="68" customWidth="1"/>
    <col min="7177" max="7177" width="10.28515625" style="68" customWidth="1"/>
    <col min="7178" max="7178" width="9.7109375" style="68" customWidth="1"/>
    <col min="7179" max="7180" width="10.7109375" style="68" customWidth="1"/>
    <col min="7181" max="7181" width="11.42578125" style="68" customWidth="1"/>
    <col min="7182" max="7182" width="10.5703125" style="68" customWidth="1"/>
    <col min="7183" max="7423" width="9.140625" style="68"/>
    <col min="7424" max="7424" width="4" style="68" customWidth="1"/>
    <col min="7425" max="7425" width="15.85546875" style="68" customWidth="1"/>
    <col min="7426" max="7426" width="11.7109375" style="68" customWidth="1"/>
    <col min="7427" max="7427" width="15.42578125" style="68" customWidth="1"/>
    <col min="7428" max="7428" width="10.85546875" style="68" customWidth="1"/>
    <col min="7429" max="7429" width="9.5703125" style="68" customWidth="1"/>
    <col min="7430" max="7430" width="10.7109375" style="68" customWidth="1"/>
    <col min="7431" max="7431" width="10.42578125" style="68" customWidth="1"/>
    <col min="7432" max="7432" width="13.28515625" style="68" customWidth="1"/>
    <col min="7433" max="7433" width="10.28515625" style="68" customWidth="1"/>
    <col min="7434" max="7434" width="9.7109375" style="68" customWidth="1"/>
    <col min="7435" max="7436" width="10.7109375" style="68" customWidth="1"/>
    <col min="7437" max="7437" width="11.42578125" style="68" customWidth="1"/>
    <col min="7438" max="7438" width="10.5703125" style="68" customWidth="1"/>
    <col min="7439" max="7679" width="9.140625" style="68"/>
    <col min="7680" max="7680" width="4" style="68" customWidth="1"/>
    <col min="7681" max="7681" width="15.85546875" style="68" customWidth="1"/>
    <col min="7682" max="7682" width="11.7109375" style="68" customWidth="1"/>
    <col min="7683" max="7683" width="15.42578125" style="68" customWidth="1"/>
    <col min="7684" max="7684" width="10.85546875" style="68" customWidth="1"/>
    <col min="7685" max="7685" width="9.5703125" style="68" customWidth="1"/>
    <col min="7686" max="7686" width="10.7109375" style="68" customWidth="1"/>
    <col min="7687" max="7687" width="10.42578125" style="68" customWidth="1"/>
    <col min="7688" max="7688" width="13.28515625" style="68" customWidth="1"/>
    <col min="7689" max="7689" width="10.28515625" style="68" customWidth="1"/>
    <col min="7690" max="7690" width="9.7109375" style="68" customWidth="1"/>
    <col min="7691" max="7692" width="10.7109375" style="68" customWidth="1"/>
    <col min="7693" max="7693" width="11.42578125" style="68" customWidth="1"/>
    <col min="7694" max="7694" width="10.5703125" style="68" customWidth="1"/>
    <col min="7695" max="7935" width="9.140625" style="68"/>
    <col min="7936" max="7936" width="4" style="68" customWidth="1"/>
    <col min="7937" max="7937" width="15.85546875" style="68" customWidth="1"/>
    <col min="7938" max="7938" width="11.7109375" style="68" customWidth="1"/>
    <col min="7939" max="7939" width="15.42578125" style="68" customWidth="1"/>
    <col min="7940" max="7940" width="10.85546875" style="68" customWidth="1"/>
    <col min="7941" max="7941" width="9.5703125" style="68" customWidth="1"/>
    <col min="7942" max="7942" width="10.7109375" style="68" customWidth="1"/>
    <col min="7943" max="7943" width="10.42578125" style="68" customWidth="1"/>
    <col min="7944" max="7944" width="13.28515625" style="68" customWidth="1"/>
    <col min="7945" max="7945" width="10.28515625" style="68" customWidth="1"/>
    <col min="7946" max="7946" width="9.7109375" style="68" customWidth="1"/>
    <col min="7947" max="7948" width="10.7109375" style="68" customWidth="1"/>
    <col min="7949" max="7949" width="11.42578125" style="68" customWidth="1"/>
    <col min="7950" max="7950" width="10.5703125" style="68" customWidth="1"/>
    <col min="7951" max="8191" width="9.140625" style="68"/>
    <col min="8192" max="8192" width="4" style="68" customWidth="1"/>
    <col min="8193" max="8193" width="15.85546875" style="68" customWidth="1"/>
    <col min="8194" max="8194" width="11.7109375" style="68" customWidth="1"/>
    <col min="8195" max="8195" width="15.42578125" style="68" customWidth="1"/>
    <col min="8196" max="8196" width="10.85546875" style="68" customWidth="1"/>
    <col min="8197" max="8197" width="9.5703125" style="68" customWidth="1"/>
    <col min="8198" max="8198" width="10.7109375" style="68" customWidth="1"/>
    <col min="8199" max="8199" width="10.42578125" style="68" customWidth="1"/>
    <col min="8200" max="8200" width="13.28515625" style="68" customWidth="1"/>
    <col min="8201" max="8201" width="10.28515625" style="68" customWidth="1"/>
    <col min="8202" max="8202" width="9.7109375" style="68" customWidth="1"/>
    <col min="8203" max="8204" width="10.7109375" style="68" customWidth="1"/>
    <col min="8205" max="8205" width="11.42578125" style="68" customWidth="1"/>
    <col min="8206" max="8206" width="10.5703125" style="68" customWidth="1"/>
    <col min="8207" max="8447" width="9.140625" style="68"/>
    <col min="8448" max="8448" width="4" style="68" customWidth="1"/>
    <col min="8449" max="8449" width="15.85546875" style="68" customWidth="1"/>
    <col min="8450" max="8450" width="11.7109375" style="68" customWidth="1"/>
    <col min="8451" max="8451" width="15.42578125" style="68" customWidth="1"/>
    <col min="8452" max="8452" width="10.85546875" style="68" customWidth="1"/>
    <col min="8453" max="8453" width="9.5703125" style="68" customWidth="1"/>
    <col min="8454" max="8454" width="10.7109375" style="68" customWidth="1"/>
    <col min="8455" max="8455" width="10.42578125" style="68" customWidth="1"/>
    <col min="8456" max="8456" width="13.28515625" style="68" customWidth="1"/>
    <col min="8457" max="8457" width="10.28515625" style="68" customWidth="1"/>
    <col min="8458" max="8458" width="9.7109375" style="68" customWidth="1"/>
    <col min="8459" max="8460" width="10.7109375" style="68" customWidth="1"/>
    <col min="8461" max="8461" width="11.42578125" style="68" customWidth="1"/>
    <col min="8462" max="8462" width="10.5703125" style="68" customWidth="1"/>
    <col min="8463" max="8703" width="9.140625" style="68"/>
    <col min="8704" max="8704" width="4" style="68" customWidth="1"/>
    <col min="8705" max="8705" width="15.85546875" style="68" customWidth="1"/>
    <col min="8706" max="8706" width="11.7109375" style="68" customWidth="1"/>
    <col min="8707" max="8707" width="15.42578125" style="68" customWidth="1"/>
    <col min="8708" max="8708" width="10.85546875" style="68" customWidth="1"/>
    <col min="8709" max="8709" width="9.5703125" style="68" customWidth="1"/>
    <col min="8710" max="8710" width="10.7109375" style="68" customWidth="1"/>
    <col min="8711" max="8711" width="10.42578125" style="68" customWidth="1"/>
    <col min="8712" max="8712" width="13.28515625" style="68" customWidth="1"/>
    <col min="8713" max="8713" width="10.28515625" style="68" customWidth="1"/>
    <col min="8714" max="8714" width="9.7109375" style="68" customWidth="1"/>
    <col min="8715" max="8716" width="10.7109375" style="68" customWidth="1"/>
    <col min="8717" max="8717" width="11.42578125" style="68" customWidth="1"/>
    <col min="8718" max="8718" width="10.5703125" style="68" customWidth="1"/>
    <col min="8719" max="8959" width="9.140625" style="68"/>
    <col min="8960" max="8960" width="4" style="68" customWidth="1"/>
    <col min="8961" max="8961" width="15.85546875" style="68" customWidth="1"/>
    <col min="8962" max="8962" width="11.7109375" style="68" customWidth="1"/>
    <col min="8963" max="8963" width="15.42578125" style="68" customWidth="1"/>
    <col min="8964" max="8964" width="10.85546875" style="68" customWidth="1"/>
    <col min="8965" max="8965" width="9.5703125" style="68" customWidth="1"/>
    <col min="8966" max="8966" width="10.7109375" style="68" customWidth="1"/>
    <col min="8967" max="8967" width="10.42578125" style="68" customWidth="1"/>
    <col min="8968" max="8968" width="13.28515625" style="68" customWidth="1"/>
    <col min="8969" max="8969" width="10.28515625" style="68" customWidth="1"/>
    <col min="8970" max="8970" width="9.7109375" style="68" customWidth="1"/>
    <col min="8971" max="8972" width="10.7109375" style="68" customWidth="1"/>
    <col min="8973" max="8973" width="11.42578125" style="68" customWidth="1"/>
    <col min="8974" max="8974" width="10.5703125" style="68" customWidth="1"/>
    <col min="8975" max="9215" width="9.140625" style="68"/>
    <col min="9216" max="9216" width="4" style="68" customWidth="1"/>
    <col min="9217" max="9217" width="15.85546875" style="68" customWidth="1"/>
    <col min="9218" max="9218" width="11.7109375" style="68" customWidth="1"/>
    <col min="9219" max="9219" width="15.42578125" style="68" customWidth="1"/>
    <col min="9220" max="9220" width="10.85546875" style="68" customWidth="1"/>
    <col min="9221" max="9221" width="9.5703125" style="68" customWidth="1"/>
    <col min="9222" max="9222" width="10.7109375" style="68" customWidth="1"/>
    <col min="9223" max="9223" width="10.42578125" style="68" customWidth="1"/>
    <col min="9224" max="9224" width="13.28515625" style="68" customWidth="1"/>
    <col min="9225" max="9225" width="10.28515625" style="68" customWidth="1"/>
    <col min="9226" max="9226" width="9.7109375" style="68" customWidth="1"/>
    <col min="9227" max="9228" width="10.7109375" style="68" customWidth="1"/>
    <col min="9229" max="9229" width="11.42578125" style="68" customWidth="1"/>
    <col min="9230" max="9230" width="10.5703125" style="68" customWidth="1"/>
    <col min="9231" max="9471" width="9.140625" style="68"/>
    <col min="9472" max="9472" width="4" style="68" customWidth="1"/>
    <col min="9473" max="9473" width="15.85546875" style="68" customWidth="1"/>
    <col min="9474" max="9474" width="11.7109375" style="68" customWidth="1"/>
    <col min="9475" max="9475" width="15.42578125" style="68" customWidth="1"/>
    <col min="9476" max="9476" width="10.85546875" style="68" customWidth="1"/>
    <col min="9477" max="9477" width="9.5703125" style="68" customWidth="1"/>
    <col min="9478" max="9478" width="10.7109375" style="68" customWidth="1"/>
    <col min="9479" max="9479" width="10.42578125" style="68" customWidth="1"/>
    <col min="9480" max="9480" width="13.28515625" style="68" customWidth="1"/>
    <col min="9481" max="9481" width="10.28515625" style="68" customWidth="1"/>
    <col min="9482" max="9482" width="9.7109375" style="68" customWidth="1"/>
    <col min="9483" max="9484" width="10.7109375" style="68" customWidth="1"/>
    <col min="9485" max="9485" width="11.42578125" style="68" customWidth="1"/>
    <col min="9486" max="9486" width="10.5703125" style="68" customWidth="1"/>
    <col min="9487" max="9727" width="9.140625" style="68"/>
    <col min="9728" max="9728" width="4" style="68" customWidth="1"/>
    <col min="9729" max="9729" width="15.85546875" style="68" customWidth="1"/>
    <col min="9730" max="9730" width="11.7109375" style="68" customWidth="1"/>
    <col min="9731" max="9731" width="15.42578125" style="68" customWidth="1"/>
    <col min="9732" max="9732" width="10.85546875" style="68" customWidth="1"/>
    <col min="9733" max="9733" width="9.5703125" style="68" customWidth="1"/>
    <col min="9734" max="9734" width="10.7109375" style="68" customWidth="1"/>
    <col min="9735" max="9735" width="10.42578125" style="68" customWidth="1"/>
    <col min="9736" max="9736" width="13.28515625" style="68" customWidth="1"/>
    <col min="9737" max="9737" width="10.28515625" style="68" customWidth="1"/>
    <col min="9738" max="9738" width="9.7109375" style="68" customWidth="1"/>
    <col min="9739" max="9740" width="10.7109375" style="68" customWidth="1"/>
    <col min="9741" max="9741" width="11.42578125" style="68" customWidth="1"/>
    <col min="9742" max="9742" width="10.5703125" style="68" customWidth="1"/>
    <col min="9743" max="9983" width="9.140625" style="68"/>
    <col min="9984" max="9984" width="4" style="68" customWidth="1"/>
    <col min="9985" max="9985" width="15.85546875" style="68" customWidth="1"/>
    <col min="9986" max="9986" width="11.7109375" style="68" customWidth="1"/>
    <col min="9987" max="9987" width="15.42578125" style="68" customWidth="1"/>
    <col min="9988" max="9988" width="10.85546875" style="68" customWidth="1"/>
    <col min="9989" max="9989" width="9.5703125" style="68" customWidth="1"/>
    <col min="9990" max="9990" width="10.7109375" style="68" customWidth="1"/>
    <col min="9991" max="9991" width="10.42578125" style="68" customWidth="1"/>
    <col min="9992" max="9992" width="13.28515625" style="68" customWidth="1"/>
    <col min="9993" max="9993" width="10.28515625" style="68" customWidth="1"/>
    <col min="9994" max="9994" width="9.7109375" style="68" customWidth="1"/>
    <col min="9995" max="9996" width="10.7109375" style="68" customWidth="1"/>
    <col min="9997" max="9997" width="11.42578125" style="68" customWidth="1"/>
    <col min="9998" max="9998" width="10.5703125" style="68" customWidth="1"/>
    <col min="9999" max="10239" width="9.140625" style="68"/>
    <col min="10240" max="10240" width="4" style="68" customWidth="1"/>
    <col min="10241" max="10241" width="15.85546875" style="68" customWidth="1"/>
    <col min="10242" max="10242" width="11.7109375" style="68" customWidth="1"/>
    <col min="10243" max="10243" width="15.42578125" style="68" customWidth="1"/>
    <col min="10244" max="10244" width="10.85546875" style="68" customWidth="1"/>
    <col min="10245" max="10245" width="9.5703125" style="68" customWidth="1"/>
    <col min="10246" max="10246" width="10.7109375" style="68" customWidth="1"/>
    <col min="10247" max="10247" width="10.42578125" style="68" customWidth="1"/>
    <col min="10248" max="10248" width="13.28515625" style="68" customWidth="1"/>
    <col min="10249" max="10249" width="10.28515625" style="68" customWidth="1"/>
    <col min="10250" max="10250" width="9.7109375" style="68" customWidth="1"/>
    <col min="10251" max="10252" width="10.7109375" style="68" customWidth="1"/>
    <col min="10253" max="10253" width="11.42578125" style="68" customWidth="1"/>
    <col min="10254" max="10254" width="10.5703125" style="68" customWidth="1"/>
    <col min="10255" max="10495" width="9.140625" style="68"/>
    <col min="10496" max="10496" width="4" style="68" customWidth="1"/>
    <col min="10497" max="10497" width="15.85546875" style="68" customWidth="1"/>
    <col min="10498" max="10498" width="11.7109375" style="68" customWidth="1"/>
    <col min="10499" max="10499" width="15.42578125" style="68" customWidth="1"/>
    <col min="10500" max="10500" width="10.85546875" style="68" customWidth="1"/>
    <col min="10501" max="10501" width="9.5703125" style="68" customWidth="1"/>
    <col min="10502" max="10502" width="10.7109375" style="68" customWidth="1"/>
    <col min="10503" max="10503" width="10.42578125" style="68" customWidth="1"/>
    <col min="10504" max="10504" width="13.28515625" style="68" customWidth="1"/>
    <col min="10505" max="10505" width="10.28515625" style="68" customWidth="1"/>
    <col min="10506" max="10506" width="9.7109375" style="68" customWidth="1"/>
    <col min="10507" max="10508" width="10.7109375" style="68" customWidth="1"/>
    <col min="10509" max="10509" width="11.42578125" style="68" customWidth="1"/>
    <col min="10510" max="10510" width="10.5703125" style="68" customWidth="1"/>
    <col min="10511" max="10751" width="9.140625" style="68"/>
    <col min="10752" max="10752" width="4" style="68" customWidth="1"/>
    <col min="10753" max="10753" width="15.85546875" style="68" customWidth="1"/>
    <col min="10754" max="10754" width="11.7109375" style="68" customWidth="1"/>
    <col min="10755" max="10755" width="15.42578125" style="68" customWidth="1"/>
    <col min="10756" max="10756" width="10.85546875" style="68" customWidth="1"/>
    <col min="10757" max="10757" width="9.5703125" style="68" customWidth="1"/>
    <col min="10758" max="10758" width="10.7109375" style="68" customWidth="1"/>
    <col min="10759" max="10759" width="10.42578125" style="68" customWidth="1"/>
    <col min="10760" max="10760" width="13.28515625" style="68" customWidth="1"/>
    <col min="10761" max="10761" width="10.28515625" style="68" customWidth="1"/>
    <col min="10762" max="10762" width="9.7109375" style="68" customWidth="1"/>
    <col min="10763" max="10764" width="10.7109375" style="68" customWidth="1"/>
    <col min="10765" max="10765" width="11.42578125" style="68" customWidth="1"/>
    <col min="10766" max="10766" width="10.5703125" style="68" customWidth="1"/>
    <col min="10767" max="11007" width="9.140625" style="68"/>
    <col min="11008" max="11008" width="4" style="68" customWidth="1"/>
    <col min="11009" max="11009" width="15.85546875" style="68" customWidth="1"/>
    <col min="11010" max="11010" width="11.7109375" style="68" customWidth="1"/>
    <col min="11011" max="11011" width="15.42578125" style="68" customWidth="1"/>
    <col min="11012" max="11012" width="10.85546875" style="68" customWidth="1"/>
    <col min="11013" max="11013" width="9.5703125" style="68" customWidth="1"/>
    <col min="11014" max="11014" width="10.7109375" style="68" customWidth="1"/>
    <col min="11015" max="11015" width="10.42578125" style="68" customWidth="1"/>
    <col min="11016" max="11016" width="13.28515625" style="68" customWidth="1"/>
    <col min="11017" max="11017" width="10.28515625" style="68" customWidth="1"/>
    <col min="11018" max="11018" width="9.7109375" style="68" customWidth="1"/>
    <col min="11019" max="11020" width="10.7109375" style="68" customWidth="1"/>
    <col min="11021" max="11021" width="11.42578125" style="68" customWidth="1"/>
    <col min="11022" max="11022" width="10.5703125" style="68" customWidth="1"/>
    <col min="11023" max="11263" width="9.140625" style="68"/>
    <col min="11264" max="11264" width="4" style="68" customWidth="1"/>
    <col min="11265" max="11265" width="15.85546875" style="68" customWidth="1"/>
    <col min="11266" max="11266" width="11.7109375" style="68" customWidth="1"/>
    <col min="11267" max="11267" width="15.42578125" style="68" customWidth="1"/>
    <col min="11268" max="11268" width="10.85546875" style="68" customWidth="1"/>
    <col min="11269" max="11269" width="9.5703125" style="68" customWidth="1"/>
    <col min="11270" max="11270" width="10.7109375" style="68" customWidth="1"/>
    <col min="11271" max="11271" width="10.42578125" style="68" customWidth="1"/>
    <col min="11272" max="11272" width="13.28515625" style="68" customWidth="1"/>
    <col min="11273" max="11273" width="10.28515625" style="68" customWidth="1"/>
    <col min="11274" max="11274" width="9.7109375" style="68" customWidth="1"/>
    <col min="11275" max="11276" width="10.7109375" style="68" customWidth="1"/>
    <col min="11277" max="11277" width="11.42578125" style="68" customWidth="1"/>
    <col min="11278" max="11278" width="10.5703125" style="68" customWidth="1"/>
    <col min="11279" max="11519" width="9.140625" style="68"/>
    <col min="11520" max="11520" width="4" style="68" customWidth="1"/>
    <col min="11521" max="11521" width="15.85546875" style="68" customWidth="1"/>
    <col min="11522" max="11522" width="11.7109375" style="68" customWidth="1"/>
    <col min="11523" max="11523" width="15.42578125" style="68" customWidth="1"/>
    <col min="11524" max="11524" width="10.85546875" style="68" customWidth="1"/>
    <col min="11525" max="11525" width="9.5703125" style="68" customWidth="1"/>
    <col min="11526" max="11526" width="10.7109375" style="68" customWidth="1"/>
    <col min="11527" max="11527" width="10.42578125" style="68" customWidth="1"/>
    <col min="11528" max="11528" width="13.28515625" style="68" customWidth="1"/>
    <col min="11529" max="11529" width="10.28515625" style="68" customWidth="1"/>
    <col min="11530" max="11530" width="9.7109375" style="68" customWidth="1"/>
    <col min="11531" max="11532" width="10.7109375" style="68" customWidth="1"/>
    <col min="11533" max="11533" width="11.42578125" style="68" customWidth="1"/>
    <col min="11534" max="11534" width="10.5703125" style="68" customWidth="1"/>
    <col min="11535" max="11775" width="9.140625" style="68"/>
    <col min="11776" max="11776" width="4" style="68" customWidth="1"/>
    <col min="11777" max="11777" width="15.85546875" style="68" customWidth="1"/>
    <col min="11778" max="11778" width="11.7109375" style="68" customWidth="1"/>
    <col min="11779" max="11779" width="15.42578125" style="68" customWidth="1"/>
    <col min="11780" max="11780" width="10.85546875" style="68" customWidth="1"/>
    <col min="11781" max="11781" width="9.5703125" style="68" customWidth="1"/>
    <col min="11782" max="11782" width="10.7109375" style="68" customWidth="1"/>
    <col min="11783" max="11783" width="10.42578125" style="68" customWidth="1"/>
    <col min="11784" max="11784" width="13.28515625" style="68" customWidth="1"/>
    <col min="11785" max="11785" width="10.28515625" style="68" customWidth="1"/>
    <col min="11786" max="11786" width="9.7109375" style="68" customWidth="1"/>
    <col min="11787" max="11788" width="10.7109375" style="68" customWidth="1"/>
    <col min="11789" max="11789" width="11.42578125" style="68" customWidth="1"/>
    <col min="11790" max="11790" width="10.5703125" style="68" customWidth="1"/>
    <col min="11791" max="12031" width="9.140625" style="68"/>
    <col min="12032" max="12032" width="4" style="68" customWidth="1"/>
    <col min="12033" max="12033" width="15.85546875" style="68" customWidth="1"/>
    <col min="12034" max="12034" width="11.7109375" style="68" customWidth="1"/>
    <col min="12035" max="12035" width="15.42578125" style="68" customWidth="1"/>
    <col min="12036" max="12036" width="10.85546875" style="68" customWidth="1"/>
    <col min="12037" max="12037" width="9.5703125" style="68" customWidth="1"/>
    <col min="12038" max="12038" width="10.7109375" style="68" customWidth="1"/>
    <col min="12039" max="12039" width="10.42578125" style="68" customWidth="1"/>
    <col min="12040" max="12040" width="13.28515625" style="68" customWidth="1"/>
    <col min="12041" max="12041" width="10.28515625" style="68" customWidth="1"/>
    <col min="12042" max="12042" width="9.7109375" style="68" customWidth="1"/>
    <col min="12043" max="12044" width="10.7109375" style="68" customWidth="1"/>
    <col min="12045" max="12045" width="11.42578125" style="68" customWidth="1"/>
    <col min="12046" max="12046" width="10.5703125" style="68" customWidth="1"/>
    <col min="12047" max="12287" width="9.140625" style="68"/>
    <col min="12288" max="12288" width="4" style="68" customWidth="1"/>
    <col min="12289" max="12289" width="15.85546875" style="68" customWidth="1"/>
    <col min="12290" max="12290" width="11.7109375" style="68" customWidth="1"/>
    <col min="12291" max="12291" width="15.42578125" style="68" customWidth="1"/>
    <col min="12292" max="12292" width="10.85546875" style="68" customWidth="1"/>
    <col min="12293" max="12293" width="9.5703125" style="68" customWidth="1"/>
    <col min="12294" max="12294" width="10.7109375" style="68" customWidth="1"/>
    <col min="12295" max="12295" width="10.42578125" style="68" customWidth="1"/>
    <col min="12296" max="12296" width="13.28515625" style="68" customWidth="1"/>
    <col min="12297" max="12297" width="10.28515625" style="68" customWidth="1"/>
    <col min="12298" max="12298" width="9.7109375" style="68" customWidth="1"/>
    <col min="12299" max="12300" width="10.7109375" style="68" customWidth="1"/>
    <col min="12301" max="12301" width="11.42578125" style="68" customWidth="1"/>
    <col min="12302" max="12302" width="10.5703125" style="68" customWidth="1"/>
    <col min="12303" max="12543" width="9.140625" style="68"/>
    <col min="12544" max="12544" width="4" style="68" customWidth="1"/>
    <col min="12545" max="12545" width="15.85546875" style="68" customWidth="1"/>
    <col min="12546" max="12546" width="11.7109375" style="68" customWidth="1"/>
    <col min="12547" max="12547" width="15.42578125" style="68" customWidth="1"/>
    <col min="12548" max="12548" width="10.85546875" style="68" customWidth="1"/>
    <col min="12549" max="12549" width="9.5703125" style="68" customWidth="1"/>
    <col min="12550" max="12550" width="10.7109375" style="68" customWidth="1"/>
    <col min="12551" max="12551" width="10.42578125" style="68" customWidth="1"/>
    <col min="12552" max="12552" width="13.28515625" style="68" customWidth="1"/>
    <col min="12553" max="12553" width="10.28515625" style="68" customWidth="1"/>
    <col min="12554" max="12554" width="9.7109375" style="68" customWidth="1"/>
    <col min="12555" max="12556" width="10.7109375" style="68" customWidth="1"/>
    <col min="12557" max="12557" width="11.42578125" style="68" customWidth="1"/>
    <col min="12558" max="12558" width="10.5703125" style="68" customWidth="1"/>
    <col min="12559" max="12799" width="9.140625" style="68"/>
    <col min="12800" max="12800" width="4" style="68" customWidth="1"/>
    <col min="12801" max="12801" width="15.85546875" style="68" customWidth="1"/>
    <col min="12802" max="12802" width="11.7109375" style="68" customWidth="1"/>
    <col min="12803" max="12803" width="15.42578125" style="68" customWidth="1"/>
    <col min="12804" max="12804" width="10.85546875" style="68" customWidth="1"/>
    <col min="12805" max="12805" width="9.5703125" style="68" customWidth="1"/>
    <col min="12806" max="12806" width="10.7109375" style="68" customWidth="1"/>
    <col min="12807" max="12807" width="10.42578125" style="68" customWidth="1"/>
    <col min="12808" max="12808" width="13.28515625" style="68" customWidth="1"/>
    <col min="12809" max="12809" width="10.28515625" style="68" customWidth="1"/>
    <col min="12810" max="12810" width="9.7109375" style="68" customWidth="1"/>
    <col min="12811" max="12812" width="10.7109375" style="68" customWidth="1"/>
    <col min="12813" max="12813" width="11.42578125" style="68" customWidth="1"/>
    <col min="12814" max="12814" width="10.5703125" style="68" customWidth="1"/>
    <col min="12815" max="13055" width="9.140625" style="68"/>
    <col min="13056" max="13056" width="4" style="68" customWidth="1"/>
    <col min="13057" max="13057" width="15.85546875" style="68" customWidth="1"/>
    <col min="13058" max="13058" width="11.7109375" style="68" customWidth="1"/>
    <col min="13059" max="13059" width="15.42578125" style="68" customWidth="1"/>
    <col min="13060" max="13060" width="10.85546875" style="68" customWidth="1"/>
    <col min="13061" max="13061" width="9.5703125" style="68" customWidth="1"/>
    <col min="13062" max="13062" width="10.7109375" style="68" customWidth="1"/>
    <col min="13063" max="13063" width="10.42578125" style="68" customWidth="1"/>
    <col min="13064" max="13064" width="13.28515625" style="68" customWidth="1"/>
    <col min="13065" max="13065" width="10.28515625" style="68" customWidth="1"/>
    <col min="13066" max="13066" width="9.7109375" style="68" customWidth="1"/>
    <col min="13067" max="13068" width="10.7109375" style="68" customWidth="1"/>
    <col min="13069" max="13069" width="11.42578125" style="68" customWidth="1"/>
    <col min="13070" max="13070" width="10.5703125" style="68" customWidth="1"/>
    <col min="13071" max="13311" width="9.140625" style="68"/>
    <col min="13312" max="13312" width="4" style="68" customWidth="1"/>
    <col min="13313" max="13313" width="15.85546875" style="68" customWidth="1"/>
    <col min="13314" max="13314" width="11.7109375" style="68" customWidth="1"/>
    <col min="13315" max="13315" width="15.42578125" style="68" customWidth="1"/>
    <col min="13316" max="13316" width="10.85546875" style="68" customWidth="1"/>
    <col min="13317" max="13317" width="9.5703125" style="68" customWidth="1"/>
    <col min="13318" max="13318" width="10.7109375" style="68" customWidth="1"/>
    <col min="13319" max="13319" width="10.42578125" style="68" customWidth="1"/>
    <col min="13320" max="13320" width="13.28515625" style="68" customWidth="1"/>
    <col min="13321" max="13321" width="10.28515625" style="68" customWidth="1"/>
    <col min="13322" max="13322" width="9.7109375" style="68" customWidth="1"/>
    <col min="13323" max="13324" width="10.7109375" style="68" customWidth="1"/>
    <col min="13325" max="13325" width="11.42578125" style="68" customWidth="1"/>
    <col min="13326" max="13326" width="10.5703125" style="68" customWidth="1"/>
    <col min="13327" max="13567" width="9.140625" style="68"/>
    <col min="13568" max="13568" width="4" style="68" customWidth="1"/>
    <col min="13569" max="13569" width="15.85546875" style="68" customWidth="1"/>
    <col min="13570" max="13570" width="11.7109375" style="68" customWidth="1"/>
    <col min="13571" max="13571" width="15.42578125" style="68" customWidth="1"/>
    <col min="13572" max="13572" width="10.85546875" style="68" customWidth="1"/>
    <col min="13573" max="13573" width="9.5703125" style="68" customWidth="1"/>
    <col min="13574" max="13574" width="10.7109375" style="68" customWidth="1"/>
    <col min="13575" max="13575" width="10.42578125" style="68" customWidth="1"/>
    <col min="13576" max="13576" width="13.28515625" style="68" customWidth="1"/>
    <col min="13577" max="13577" width="10.28515625" style="68" customWidth="1"/>
    <col min="13578" max="13578" width="9.7109375" style="68" customWidth="1"/>
    <col min="13579" max="13580" width="10.7109375" style="68" customWidth="1"/>
    <col min="13581" max="13581" width="11.42578125" style="68" customWidth="1"/>
    <col min="13582" max="13582" width="10.5703125" style="68" customWidth="1"/>
    <col min="13583" max="13823" width="9.140625" style="68"/>
    <col min="13824" max="13824" width="4" style="68" customWidth="1"/>
    <col min="13825" max="13825" width="15.85546875" style="68" customWidth="1"/>
    <col min="13826" max="13826" width="11.7109375" style="68" customWidth="1"/>
    <col min="13827" max="13827" width="15.42578125" style="68" customWidth="1"/>
    <col min="13828" max="13828" width="10.85546875" style="68" customWidth="1"/>
    <col min="13829" max="13829" width="9.5703125" style="68" customWidth="1"/>
    <col min="13830" max="13830" width="10.7109375" style="68" customWidth="1"/>
    <col min="13831" max="13831" width="10.42578125" style="68" customWidth="1"/>
    <col min="13832" max="13832" width="13.28515625" style="68" customWidth="1"/>
    <col min="13833" max="13833" width="10.28515625" style="68" customWidth="1"/>
    <col min="13834" max="13834" width="9.7109375" style="68" customWidth="1"/>
    <col min="13835" max="13836" width="10.7109375" style="68" customWidth="1"/>
    <col min="13837" max="13837" width="11.42578125" style="68" customWidth="1"/>
    <col min="13838" max="13838" width="10.5703125" style="68" customWidth="1"/>
    <col min="13839" max="14079" width="9.140625" style="68"/>
    <col min="14080" max="14080" width="4" style="68" customWidth="1"/>
    <col min="14081" max="14081" width="15.85546875" style="68" customWidth="1"/>
    <col min="14082" max="14082" width="11.7109375" style="68" customWidth="1"/>
    <col min="14083" max="14083" width="15.42578125" style="68" customWidth="1"/>
    <col min="14084" max="14084" width="10.85546875" style="68" customWidth="1"/>
    <col min="14085" max="14085" width="9.5703125" style="68" customWidth="1"/>
    <col min="14086" max="14086" width="10.7109375" style="68" customWidth="1"/>
    <col min="14087" max="14087" width="10.42578125" style="68" customWidth="1"/>
    <col min="14088" max="14088" width="13.28515625" style="68" customWidth="1"/>
    <col min="14089" max="14089" width="10.28515625" style="68" customWidth="1"/>
    <col min="14090" max="14090" width="9.7109375" style="68" customWidth="1"/>
    <col min="14091" max="14092" width="10.7109375" style="68" customWidth="1"/>
    <col min="14093" max="14093" width="11.42578125" style="68" customWidth="1"/>
    <col min="14094" max="14094" width="10.5703125" style="68" customWidth="1"/>
    <col min="14095" max="14335" width="9.140625" style="68"/>
    <col min="14336" max="14336" width="4" style="68" customWidth="1"/>
    <col min="14337" max="14337" width="15.85546875" style="68" customWidth="1"/>
    <col min="14338" max="14338" width="11.7109375" style="68" customWidth="1"/>
    <col min="14339" max="14339" width="15.42578125" style="68" customWidth="1"/>
    <col min="14340" max="14340" width="10.85546875" style="68" customWidth="1"/>
    <col min="14341" max="14341" width="9.5703125" style="68" customWidth="1"/>
    <col min="14342" max="14342" width="10.7109375" style="68" customWidth="1"/>
    <col min="14343" max="14343" width="10.42578125" style="68" customWidth="1"/>
    <col min="14344" max="14344" width="13.28515625" style="68" customWidth="1"/>
    <col min="14345" max="14345" width="10.28515625" style="68" customWidth="1"/>
    <col min="14346" max="14346" width="9.7109375" style="68" customWidth="1"/>
    <col min="14347" max="14348" width="10.7109375" style="68" customWidth="1"/>
    <col min="14349" max="14349" width="11.42578125" style="68" customWidth="1"/>
    <col min="14350" max="14350" width="10.5703125" style="68" customWidth="1"/>
    <col min="14351" max="14591" width="9.140625" style="68"/>
    <col min="14592" max="14592" width="4" style="68" customWidth="1"/>
    <col min="14593" max="14593" width="15.85546875" style="68" customWidth="1"/>
    <col min="14594" max="14594" width="11.7109375" style="68" customWidth="1"/>
    <col min="14595" max="14595" width="15.42578125" style="68" customWidth="1"/>
    <col min="14596" max="14596" width="10.85546875" style="68" customWidth="1"/>
    <col min="14597" max="14597" width="9.5703125" style="68" customWidth="1"/>
    <col min="14598" max="14598" width="10.7109375" style="68" customWidth="1"/>
    <col min="14599" max="14599" width="10.42578125" style="68" customWidth="1"/>
    <col min="14600" max="14600" width="13.28515625" style="68" customWidth="1"/>
    <col min="14601" max="14601" width="10.28515625" style="68" customWidth="1"/>
    <col min="14602" max="14602" width="9.7109375" style="68" customWidth="1"/>
    <col min="14603" max="14604" width="10.7109375" style="68" customWidth="1"/>
    <col min="14605" max="14605" width="11.42578125" style="68" customWidth="1"/>
    <col min="14606" max="14606" width="10.5703125" style="68" customWidth="1"/>
    <col min="14607" max="14847" width="9.140625" style="68"/>
    <col min="14848" max="14848" width="4" style="68" customWidth="1"/>
    <col min="14849" max="14849" width="15.85546875" style="68" customWidth="1"/>
    <col min="14850" max="14850" width="11.7109375" style="68" customWidth="1"/>
    <col min="14851" max="14851" width="15.42578125" style="68" customWidth="1"/>
    <col min="14852" max="14852" width="10.85546875" style="68" customWidth="1"/>
    <col min="14853" max="14853" width="9.5703125" style="68" customWidth="1"/>
    <col min="14854" max="14854" width="10.7109375" style="68" customWidth="1"/>
    <col min="14855" max="14855" width="10.42578125" style="68" customWidth="1"/>
    <col min="14856" max="14856" width="13.28515625" style="68" customWidth="1"/>
    <col min="14857" max="14857" width="10.28515625" style="68" customWidth="1"/>
    <col min="14858" max="14858" width="9.7109375" style="68" customWidth="1"/>
    <col min="14859" max="14860" width="10.7109375" style="68" customWidth="1"/>
    <col min="14861" max="14861" width="11.42578125" style="68" customWidth="1"/>
    <col min="14862" max="14862" width="10.5703125" style="68" customWidth="1"/>
    <col min="14863" max="15103" width="9.140625" style="68"/>
    <col min="15104" max="15104" width="4" style="68" customWidth="1"/>
    <col min="15105" max="15105" width="15.85546875" style="68" customWidth="1"/>
    <col min="15106" max="15106" width="11.7109375" style="68" customWidth="1"/>
    <col min="15107" max="15107" width="15.42578125" style="68" customWidth="1"/>
    <col min="15108" max="15108" width="10.85546875" style="68" customWidth="1"/>
    <col min="15109" max="15109" width="9.5703125" style="68" customWidth="1"/>
    <col min="15110" max="15110" width="10.7109375" style="68" customWidth="1"/>
    <col min="15111" max="15111" width="10.42578125" style="68" customWidth="1"/>
    <col min="15112" max="15112" width="13.28515625" style="68" customWidth="1"/>
    <col min="15113" max="15113" width="10.28515625" style="68" customWidth="1"/>
    <col min="15114" max="15114" width="9.7109375" style="68" customWidth="1"/>
    <col min="15115" max="15116" width="10.7109375" style="68" customWidth="1"/>
    <col min="15117" max="15117" width="11.42578125" style="68" customWidth="1"/>
    <col min="15118" max="15118" width="10.5703125" style="68" customWidth="1"/>
    <col min="15119" max="15359" width="9.140625" style="68"/>
    <col min="15360" max="15360" width="4" style="68" customWidth="1"/>
    <col min="15361" max="15361" width="15.85546875" style="68" customWidth="1"/>
    <col min="15362" max="15362" width="11.7109375" style="68" customWidth="1"/>
    <col min="15363" max="15363" width="15.42578125" style="68" customWidth="1"/>
    <col min="15364" max="15364" width="10.85546875" style="68" customWidth="1"/>
    <col min="15365" max="15365" width="9.5703125" style="68" customWidth="1"/>
    <col min="15366" max="15366" width="10.7109375" style="68" customWidth="1"/>
    <col min="15367" max="15367" width="10.42578125" style="68" customWidth="1"/>
    <col min="15368" max="15368" width="13.28515625" style="68" customWidth="1"/>
    <col min="15369" max="15369" width="10.28515625" style="68" customWidth="1"/>
    <col min="15370" max="15370" width="9.7109375" style="68" customWidth="1"/>
    <col min="15371" max="15372" width="10.7109375" style="68" customWidth="1"/>
    <col min="15373" max="15373" width="11.42578125" style="68" customWidth="1"/>
    <col min="15374" max="15374" width="10.5703125" style="68" customWidth="1"/>
    <col min="15375" max="15615" width="9.140625" style="68"/>
    <col min="15616" max="15616" width="4" style="68" customWidth="1"/>
    <col min="15617" max="15617" width="15.85546875" style="68" customWidth="1"/>
    <col min="15618" max="15618" width="11.7109375" style="68" customWidth="1"/>
    <col min="15619" max="15619" width="15.42578125" style="68" customWidth="1"/>
    <col min="15620" max="15620" width="10.85546875" style="68" customWidth="1"/>
    <col min="15621" max="15621" width="9.5703125" style="68" customWidth="1"/>
    <col min="15622" max="15622" width="10.7109375" style="68" customWidth="1"/>
    <col min="15623" max="15623" width="10.42578125" style="68" customWidth="1"/>
    <col min="15624" max="15624" width="13.28515625" style="68" customWidth="1"/>
    <col min="15625" max="15625" width="10.28515625" style="68" customWidth="1"/>
    <col min="15626" max="15626" width="9.7109375" style="68" customWidth="1"/>
    <col min="15627" max="15628" width="10.7109375" style="68" customWidth="1"/>
    <col min="15629" max="15629" width="11.42578125" style="68" customWidth="1"/>
    <col min="15630" max="15630" width="10.5703125" style="68" customWidth="1"/>
    <col min="15631" max="15871" width="9.140625" style="68"/>
    <col min="15872" max="15872" width="4" style="68" customWidth="1"/>
    <col min="15873" max="15873" width="15.85546875" style="68" customWidth="1"/>
    <col min="15874" max="15874" width="11.7109375" style="68" customWidth="1"/>
    <col min="15875" max="15875" width="15.42578125" style="68" customWidth="1"/>
    <col min="15876" max="15876" width="10.85546875" style="68" customWidth="1"/>
    <col min="15877" max="15877" width="9.5703125" style="68" customWidth="1"/>
    <col min="15878" max="15878" width="10.7109375" style="68" customWidth="1"/>
    <col min="15879" max="15879" width="10.42578125" style="68" customWidth="1"/>
    <col min="15880" max="15880" width="13.28515625" style="68" customWidth="1"/>
    <col min="15881" max="15881" width="10.28515625" style="68" customWidth="1"/>
    <col min="15882" max="15882" width="9.7109375" style="68" customWidth="1"/>
    <col min="15883" max="15884" width="10.7109375" style="68" customWidth="1"/>
    <col min="15885" max="15885" width="11.42578125" style="68" customWidth="1"/>
    <col min="15886" max="15886" width="10.5703125" style="68" customWidth="1"/>
    <col min="15887" max="16127" width="9.140625" style="68"/>
    <col min="16128" max="16128" width="4" style="68" customWidth="1"/>
    <col min="16129" max="16129" width="15.85546875" style="68" customWidth="1"/>
    <col min="16130" max="16130" width="11.7109375" style="68" customWidth="1"/>
    <col min="16131" max="16131" width="15.42578125" style="68" customWidth="1"/>
    <col min="16132" max="16132" width="10.85546875" style="68" customWidth="1"/>
    <col min="16133" max="16133" width="9.5703125" style="68" customWidth="1"/>
    <col min="16134" max="16134" width="10.7109375" style="68" customWidth="1"/>
    <col min="16135" max="16135" width="10.42578125" style="68" customWidth="1"/>
    <col min="16136" max="16136" width="13.28515625" style="68" customWidth="1"/>
    <col min="16137" max="16137" width="10.28515625" style="68" customWidth="1"/>
    <col min="16138" max="16138" width="9.7109375" style="68" customWidth="1"/>
    <col min="16139" max="16140" width="10.7109375" style="68" customWidth="1"/>
    <col min="16141" max="16141" width="11.42578125" style="68" customWidth="1"/>
    <col min="16142" max="16142" width="10.5703125" style="68" customWidth="1"/>
    <col min="16143" max="16384" width="9.140625" style="68"/>
  </cols>
  <sheetData>
    <row r="1" spans="1:15" ht="15">
      <c r="M1" s="195"/>
      <c r="N1" s="195"/>
    </row>
    <row r="3" spans="1:15" ht="15.75">
      <c r="B3" s="196" t="s">
        <v>64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5.75">
      <c r="B4" s="196" t="s">
        <v>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5">
      <c r="B5" s="70"/>
      <c r="C5" s="70"/>
      <c r="D5" s="71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5" ht="52.5" customHeight="1">
      <c r="A6" s="197" t="s">
        <v>1</v>
      </c>
      <c r="B6" s="199" t="s">
        <v>27</v>
      </c>
      <c r="C6" s="202" t="s">
        <v>28</v>
      </c>
      <c r="D6" s="202"/>
      <c r="E6" s="202"/>
      <c r="F6" s="202" t="s">
        <v>29</v>
      </c>
      <c r="G6" s="202"/>
      <c r="H6" s="202" t="s">
        <v>30</v>
      </c>
      <c r="I6" s="202"/>
      <c r="J6" s="202"/>
      <c r="K6" s="202" t="s">
        <v>31</v>
      </c>
      <c r="L6" s="202"/>
      <c r="M6" s="202" t="s">
        <v>56</v>
      </c>
      <c r="N6" s="202"/>
    </row>
    <row r="7" spans="1:15" ht="54.75" customHeight="1">
      <c r="A7" s="198"/>
      <c r="B7" s="200"/>
      <c r="C7" s="202" t="s">
        <v>33</v>
      </c>
      <c r="D7" s="202" t="s">
        <v>34</v>
      </c>
      <c r="E7" s="202"/>
      <c r="F7" s="202" t="s">
        <v>35</v>
      </c>
      <c r="G7" s="202" t="s">
        <v>11</v>
      </c>
      <c r="H7" s="202" t="s">
        <v>36</v>
      </c>
      <c r="I7" s="202" t="s">
        <v>37</v>
      </c>
      <c r="J7" s="202"/>
      <c r="K7" s="202" t="s">
        <v>35</v>
      </c>
      <c r="L7" s="202" t="s">
        <v>11</v>
      </c>
      <c r="M7" s="202" t="s">
        <v>38</v>
      </c>
      <c r="N7" s="202" t="s">
        <v>47</v>
      </c>
    </row>
    <row r="8" spans="1:15" ht="44.25" customHeight="1">
      <c r="A8" s="198"/>
      <c r="B8" s="201"/>
      <c r="C8" s="203"/>
      <c r="D8" s="74" t="s">
        <v>35</v>
      </c>
      <c r="E8" s="73" t="s">
        <v>11</v>
      </c>
      <c r="F8" s="203"/>
      <c r="G8" s="203"/>
      <c r="H8" s="203"/>
      <c r="I8" s="73" t="s">
        <v>35</v>
      </c>
      <c r="J8" s="73" t="s">
        <v>11</v>
      </c>
      <c r="K8" s="203"/>
      <c r="L8" s="203"/>
      <c r="M8" s="203"/>
      <c r="N8" s="203"/>
    </row>
    <row r="9" spans="1:15" s="75" customFormat="1" ht="23.25" customHeight="1">
      <c r="A9" s="204" t="s">
        <v>40</v>
      </c>
      <c r="B9" s="205"/>
      <c r="C9" s="125">
        <f>C10+C11+C12+C13+C14+C15+C16+C17+C18+C20+C21+C22+C19</f>
        <v>3556.3274427199999</v>
      </c>
      <c r="D9" s="125">
        <f>(C10*D10+C11*D11+C12*D12+C13*D13+C14*D14+C15*D15+C16*D16+C17*D17+C18*D18+C19*D19+C20*D20+C21*D21+C22*D22)/C9</f>
        <v>0.8429984558873973</v>
      </c>
      <c r="E9" s="125">
        <f>(C10*E10+C11*E11+C12*E12+C13*E13+C14*E14+C15*E15+C16*E16+C17*E17+C18*E18+C19*E19+C20*E20+C21*E21+C22*E22)/C9</f>
        <v>0.13185272724437341</v>
      </c>
      <c r="F9" s="125">
        <f>F10+F11+F12+F13+F14+F15+F16+F17+F18+F20+F21+F22+F19</f>
        <v>2997.9785428429363</v>
      </c>
      <c r="G9" s="125">
        <f>G10+G11+G12+G13+G14+G15+G16+G17+G18+G20+G21+G22+G19</f>
        <v>468.91147229664011</v>
      </c>
      <c r="H9" s="125">
        <f>H10+H11+H12+H13+H14+H15+H16+H17+H18+H20+H21+H22+H19</f>
        <v>703.13763903999995</v>
      </c>
      <c r="I9" s="125">
        <f>(H10*I10+H11*I11+H12*I12+H13*I13+H14*I14+H15*I15+H16*I16+H17*I17+H18*I18+H19*I19+H20*I20+H21*I21+H22*I22)/H9</f>
        <v>5.2751520312103874</v>
      </c>
      <c r="J9" s="125">
        <f>(H10*J10+H11*J11+H12*J12+H13*J13+H14*J14+H15*J15+H16*J16+H17*J17+H18*J18+H19*J19+H20*J20+H21*J21+H22*J22)/H9</f>
        <v>0.70954897059641076</v>
      </c>
      <c r="K9" s="125">
        <f>K10+K11+K12+K13+K14+K15+K16+K17+K18+K20+K21+K22+K19</f>
        <v>3709.1579448023322</v>
      </c>
      <c r="L9" s="126">
        <f>L10+L11+L12+L13+L14+L15+L16+L17+L18+L21+L22+L19</f>
        <v>498.70058796842261</v>
      </c>
      <c r="M9" s="132">
        <f t="shared" ref="M9:N22" si="0">F9-K9</f>
        <v>-711.17940195939582</v>
      </c>
      <c r="N9" s="132">
        <f t="shared" si="0"/>
        <v>-29.789115671782497</v>
      </c>
    </row>
    <row r="10" spans="1:15" ht="23.25" customHeight="1">
      <c r="A10" s="121">
        <v>1</v>
      </c>
      <c r="B10" s="122" t="s">
        <v>41</v>
      </c>
      <c r="C10" s="76">
        <v>172.85303200000001</v>
      </c>
      <c r="D10" s="77">
        <v>1.1850839050367366</v>
      </c>
      <c r="E10" s="77">
        <v>0.16</v>
      </c>
      <c r="F10" s="127">
        <f t="shared" ref="F10:F22" si="1">C10*D10</f>
        <v>204.84534615999999</v>
      </c>
      <c r="G10" s="127">
        <f t="shared" ref="G10:G22" si="2">C10*E10</f>
        <v>27.656485120000003</v>
      </c>
      <c r="H10" s="76">
        <v>22.203072000000002</v>
      </c>
      <c r="I10" s="77">
        <v>6.7745681246270788</v>
      </c>
      <c r="J10" s="77">
        <v>0.8403135133732843</v>
      </c>
      <c r="K10" s="127">
        <f t="shared" ref="K10:K22" si="3">H10*I10</f>
        <v>150.41622384000001</v>
      </c>
      <c r="L10" s="127">
        <f t="shared" ref="L10:L22" si="4">H10*J10</f>
        <v>18.657541439999996</v>
      </c>
      <c r="M10" s="127">
        <f t="shared" si="0"/>
        <v>54.429122319999976</v>
      </c>
      <c r="N10" s="127">
        <f t="shared" si="0"/>
        <v>8.9989436800000071</v>
      </c>
      <c r="O10" s="85"/>
    </row>
    <row r="11" spans="1:15" ht="23.25" customHeight="1">
      <c r="A11" s="121">
        <v>2</v>
      </c>
      <c r="B11" s="122" t="s">
        <v>42</v>
      </c>
      <c r="C11" s="86">
        <v>378.22116079999989</v>
      </c>
      <c r="D11" s="86">
        <v>0.85468975908764133</v>
      </c>
      <c r="E11" s="86">
        <v>0.158</v>
      </c>
      <c r="F11" s="127">
        <f t="shared" si="1"/>
        <v>323.26175280599995</v>
      </c>
      <c r="G11" s="127">
        <f t="shared" si="2"/>
        <v>59.758943406399986</v>
      </c>
      <c r="H11" s="76">
        <v>86.672370239999992</v>
      </c>
      <c r="I11" s="77">
        <v>5.1117272257027873</v>
      </c>
      <c r="J11" s="77">
        <v>0.68991913052821119</v>
      </c>
      <c r="K11" s="127">
        <f t="shared" si="3"/>
        <v>443.04551467199997</v>
      </c>
      <c r="L11" s="127">
        <f t="shared" si="4"/>
        <v>59.796926316800004</v>
      </c>
      <c r="M11" s="127">
        <f t="shared" si="0"/>
        <v>-119.78376186600002</v>
      </c>
      <c r="N11" s="127">
        <f t="shared" si="0"/>
        <v>-3.7982910400018E-2</v>
      </c>
      <c r="O11" s="85"/>
    </row>
    <row r="12" spans="1:15" ht="23.25" customHeight="1">
      <c r="A12" s="121">
        <v>3</v>
      </c>
      <c r="B12" s="122" t="s">
        <v>20</v>
      </c>
      <c r="C12" s="86">
        <v>594.50967360000016</v>
      </c>
      <c r="D12" s="86">
        <v>1.0081858762205347</v>
      </c>
      <c r="E12" s="86">
        <v>0.1678</v>
      </c>
      <c r="F12" s="127">
        <f t="shared" si="1"/>
        <v>599.37625620000028</v>
      </c>
      <c r="G12" s="127">
        <f t="shared" si="2"/>
        <v>99.758723230080022</v>
      </c>
      <c r="H12" s="76">
        <v>84.854592000000011</v>
      </c>
      <c r="I12" s="77">
        <v>5.1438004100002024</v>
      </c>
      <c r="J12" s="77">
        <v>0.70227685874678403</v>
      </c>
      <c r="K12" s="127">
        <f t="shared" si="3"/>
        <v>436.47508511999996</v>
      </c>
      <c r="L12" s="127">
        <f t="shared" si="4"/>
        <v>59.59141632</v>
      </c>
      <c r="M12" s="127">
        <f t="shared" si="0"/>
        <v>162.90117108000032</v>
      </c>
      <c r="N12" s="127">
        <f t="shared" si="0"/>
        <v>40.167306910080022</v>
      </c>
      <c r="O12" s="85"/>
    </row>
    <row r="13" spans="1:15" ht="23.25" customHeight="1">
      <c r="A13" s="121">
        <v>4</v>
      </c>
      <c r="B13" s="122" t="s">
        <v>15</v>
      </c>
      <c r="C13" s="86">
        <v>75.406716799999941</v>
      </c>
      <c r="D13" s="86">
        <v>0.30621056238852185</v>
      </c>
      <c r="E13" s="86">
        <v>4.0000000000000008E-2</v>
      </c>
      <c r="F13" s="127">
        <f t="shared" si="1"/>
        <v>23.090333159199979</v>
      </c>
      <c r="G13" s="127">
        <f t="shared" si="2"/>
        <v>3.016268671999998</v>
      </c>
      <c r="H13" s="76">
        <v>1.6320960000000002</v>
      </c>
      <c r="I13" s="77">
        <v>0.52321863419798831</v>
      </c>
      <c r="J13" s="127">
        <v>6.8745367919534131E-2</v>
      </c>
      <c r="K13" s="127">
        <f t="shared" si="3"/>
        <v>0.85394303999999999</v>
      </c>
      <c r="L13" s="127">
        <f t="shared" si="4"/>
        <v>0.11219903999999999</v>
      </c>
      <c r="M13" s="127">
        <f t="shared" si="0"/>
        <v>22.236390119199978</v>
      </c>
      <c r="N13" s="127">
        <f t="shared" si="0"/>
        <v>2.9040696319999979</v>
      </c>
      <c r="O13" s="85"/>
    </row>
    <row r="14" spans="1:15" ht="23.25" customHeight="1">
      <c r="A14" s="121">
        <v>5</v>
      </c>
      <c r="B14" s="122" t="s">
        <v>43</v>
      </c>
      <c r="C14" s="86">
        <v>175.24152192</v>
      </c>
      <c r="D14" s="86">
        <v>0.80965498499683419</v>
      </c>
      <c r="E14" s="86">
        <v>0.128</v>
      </c>
      <c r="F14" s="127">
        <f t="shared" si="1"/>
        <v>141.88517180095999</v>
      </c>
      <c r="G14" s="127">
        <f t="shared" si="2"/>
        <v>22.430914805760001</v>
      </c>
      <c r="H14" s="76">
        <v>25.095542399999999</v>
      </c>
      <c r="I14" s="77">
        <v>6.5572767919134503</v>
      </c>
      <c r="J14" s="77">
        <v>0.82828040345523679</v>
      </c>
      <c r="K14" s="127">
        <f t="shared" si="3"/>
        <v>164.55841775999997</v>
      </c>
      <c r="L14" s="127">
        <f t="shared" si="4"/>
        <v>20.786145984000001</v>
      </c>
      <c r="M14" s="127">
        <f t="shared" si="0"/>
        <v>-22.673245959039974</v>
      </c>
      <c r="N14" s="127">
        <f t="shared" si="0"/>
        <v>1.6447688217599996</v>
      </c>
      <c r="O14" s="85"/>
    </row>
    <row r="15" spans="1:15" ht="23.25" customHeight="1">
      <c r="A15" s="121">
        <v>6</v>
      </c>
      <c r="B15" s="122" t="s">
        <v>19</v>
      </c>
      <c r="C15" s="76">
        <v>548.23210559999995</v>
      </c>
      <c r="D15" s="77">
        <v>1.069765146654702</v>
      </c>
      <c r="E15" s="82">
        <v>0.16500000000000001</v>
      </c>
      <c r="F15" s="127">
        <f t="shared" si="1"/>
        <v>586.47959884800002</v>
      </c>
      <c r="G15" s="127">
        <f t="shared" si="2"/>
        <v>90.458297423999994</v>
      </c>
      <c r="H15" s="76">
        <v>109.60899999999999</v>
      </c>
      <c r="I15" s="77">
        <v>5.6641959131552042</v>
      </c>
      <c r="J15" s="82">
        <v>0.72401390590471926</v>
      </c>
      <c r="K15" s="127">
        <f t="shared" si="3"/>
        <v>620.84684984502871</v>
      </c>
      <c r="L15" s="127">
        <f t="shared" si="4"/>
        <v>79.35844021231037</v>
      </c>
      <c r="M15" s="127">
        <f t="shared" si="0"/>
        <v>-34.367250997028691</v>
      </c>
      <c r="N15" s="127">
        <f t="shared" si="0"/>
        <v>11.099857211689624</v>
      </c>
      <c r="O15" s="85"/>
    </row>
    <row r="16" spans="1:15" ht="23.25" customHeight="1">
      <c r="A16" s="121">
        <v>7</v>
      </c>
      <c r="B16" s="122" t="s">
        <v>21</v>
      </c>
      <c r="C16" s="86">
        <v>259.98140160000014</v>
      </c>
      <c r="D16" s="86">
        <v>1.1244674125735616</v>
      </c>
      <c r="E16" s="86">
        <v>0.17199999999999999</v>
      </c>
      <c r="F16" s="127">
        <f t="shared" si="1"/>
        <v>292.34061397440018</v>
      </c>
      <c r="G16" s="127">
        <f t="shared" si="2"/>
        <v>44.716801075200017</v>
      </c>
      <c r="H16" s="76">
        <v>75.170591999999999</v>
      </c>
      <c r="I16" s="77">
        <v>5.2189924485362571</v>
      </c>
      <c r="J16" s="82">
        <v>0.77360711699596574</v>
      </c>
      <c r="K16" s="127">
        <f t="shared" si="3"/>
        <v>392.314752</v>
      </c>
      <c r="L16" s="127">
        <f t="shared" si="4"/>
        <v>58.152504960000009</v>
      </c>
      <c r="M16" s="127">
        <f t="shared" si="0"/>
        <v>-99.974138025599814</v>
      </c>
      <c r="N16" s="127">
        <f t="shared" si="0"/>
        <v>-13.435703884799992</v>
      </c>
      <c r="O16" s="85"/>
    </row>
    <row r="17" spans="1:15" ht="23.25" customHeight="1">
      <c r="A17" s="121">
        <v>8</v>
      </c>
      <c r="B17" s="122" t="s">
        <v>22</v>
      </c>
      <c r="C17" s="86">
        <f>419.5505376+10.302336</f>
        <v>429.85287360000001</v>
      </c>
      <c r="D17" s="86">
        <v>0.57235358518910695</v>
      </c>
      <c r="E17" s="86">
        <v>0.10022118734534383</v>
      </c>
      <c r="F17" s="127">
        <f t="shared" si="1"/>
        <v>246.02783330880004</v>
      </c>
      <c r="G17" s="127">
        <f t="shared" si="2"/>
        <v>43.080365376000003</v>
      </c>
      <c r="H17" s="76">
        <v>189.34732800000003</v>
      </c>
      <c r="I17" s="77">
        <v>5.3429306752086836</v>
      </c>
      <c r="J17" s="82">
        <v>0.72118867270205145</v>
      </c>
      <c r="K17" s="127">
        <f t="shared" si="3"/>
        <v>1011.6696470400002</v>
      </c>
      <c r="L17" s="127">
        <f t="shared" si="4"/>
        <v>136.55514816000002</v>
      </c>
      <c r="M17" s="127">
        <f t="shared" si="0"/>
        <v>-765.64181373120016</v>
      </c>
      <c r="N17" s="127">
        <f t="shared" si="0"/>
        <v>-93.474782784000013</v>
      </c>
      <c r="O17" s="85"/>
    </row>
    <row r="18" spans="1:15" ht="23.25" customHeight="1">
      <c r="A18" s="121">
        <v>9</v>
      </c>
      <c r="B18" s="122" t="s">
        <v>23</v>
      </c>
      <c r="C18" s="86">
        <v>401.57035200000001</v>
      </c>
      <c r="D18" s="86">
        <v>0.9272860939733919</v>
      </c>
      <c r="E18" s="87">
        <v>0.13500000000000001</v>
      </c>
      <c r="F18" s="127">
        <f t="shared" si="1"/>
        <v>372.37060316160006</v>
      </c>
      <c r="G18" s="127">
        <f t="shared" si="2"/>
        <v>54.211997520000004</v>
      </c>
      <c r="H18" s="76">
        <v>96.774048000000008</v>
      </c>
      <c r="I18" s="77">
        <v>4.8975548849625463</v>
      </c>
      <c r="J18" s="82">
        <v>0.65144386809157762</v>
      </c>
      <c r="K18" s="127">
        <f t="shared" si="3"/>
        <v>473.95621151999995</v>
      </c>
      <c r="L18" s="127">
        <f t="shared" si="4"/>
        <v>63.042860160000004</v>
      </c>
      <c r="M18" s="127">
        <f t="shared" si="0"/>
        <v>-101.5856083583999</v>
      </c>
      <c r="N18" s="127">
        <f t="shared" si="0"/>
        <v>-8.8308626399999994</v>
      </c>
      <c r="O18" s="85"/>
    </row>
    <row r="19" spans="1:15" ht="23.25" customHeight="1">
      <c r="A19" s="121">
        <v>10</v>
      </c>
      <c r="B19" s="122" t="s">
        <v>44</v>
      </c>
      <c r="C19" s="86">
        <v>124.58305920000014</v>
      </c>
      <c r="D19" s="87">
        <v>0.53624420143292773</v>
      </c>
      <c r="E19" s="87">
        <v>0.05</v>
      </c>
      <c r="F19" s="127">
        <f t="shared" si="1"/>
        <v>66.806943092775228</v>
      </c>
      <c r="G19" s="127">
        <f t="shared" si="2"/>
        <v>6.2291529600000075</v>
      </c>
      <c r="H19" s="78">
        <v>2.5513439999999998</v>
      </c>
      <c r="I19" s="82">
        <v>1.7490578382622348</v>
      </c>
      <c r="J19" s="82">
        <v>0.33646689348338144</v>
      </c>
      <c r="K19" s="127">
        <f t="shared" si="3"/>
        <v>4.4624482213033225</v>
      </c>
      <c r="L19" s="127">
        <f t="shared" si="4"/>
        <v>0.85844278988746425</v>
      </c>
      <c r="M19" s="127">
        <f t="shared" si="0"/>
        <v>62.344494871471909</v>
      </c>
      <c r="N19" s="127">
        <f t="shared" si="0"/>
        <v>5.3707101701125435</v>
      </c>
      <c r="O19" s="85"/>
    </row>
    <row r="20" spans="1:15" ht="23.25" customHeight="1">
      <c r="A20" s="72">
        <v>11</v>
      </c>
      <c r="B20" s="130" t="s">
        <v>57</v>
      </c>
      <c r="C20" s="86">
        <v>116.54776480000004</v>
      </c>
      <c r="D20" s="87">
        <v>0.32</v>
      </c>
      <c r="E20" s="87">
        <v>0.05</v>
      </c>
      <c r="F20" s="127">
        <f t="shared" si="1"/>
        <v>37.295284736000013</v>
      </c>
      <c r="G20" s="127">
        <f t="shared" si="2"/>
        <v>5.8273882400000021</v>
      </c>
      <c r="H20" s="76">
        <v>0.75</v>
      </c>
      <c r="I20" s="77">
        <v>1.3</v>
      </c>
      <c r="J20" s="82">
        <v>0.28000000000000003</v>
      </c>
      <c r="K20" s="127">
        <f t="shared" si="3"/>
        <v>0.97500000000000009</v>
      </c>
      <c r="L20" s="127">
        <f t="shared" si="4"/>
        <v>0.21000000000000002</v>
      </c>
      <c r="M20" s="127">
        <f t="shared" si="0"/>
        <v>36.320284736000012</v>
      </c>
      <c r="N20" s="127">
        <f t="shared" si="0"/>
        <v>5.6173882400000021</v>
      </c>
      <c r="O20" s="85"/>
    </row>
    <row r="21" spans="1:15" ht="23.25" customHeight="1">
      <c r="A21" s="121">
        <v>11</v>
      </c>
      <c r="B21" s="122" t="s">
        <v>45</v>
      </c>
      <c r="C21" s="87">
        <v>129.8127872</v>
      </c>
      <c r="D21" s="87">
        <v>0.37572508803816823</v>
      </c>
      <c r="E21" s="88">
        <v>4.0855195775351162E-2</v>
      </c>
      <c r="F21" s="127">
        <f t="shared" si="1"/>
        <v>48.7739208992</v>
      </c>
      <c r="G21" s="127">
        <f t="shared" si="2"/>
        <v>5.3035268351999996</v>
      </c>
      <c r="H21" s="76">
        <v>1.4605056000000001</v>
      </c>
      <c r="I21" s="77">
        <v>0.60439817005836893</v>
      </c>
      <c r="J21" s="82">
        <v>7.9375690171951396E-2</v>
      </c>
      <c r="K21" s="127">
        <f t="shared" si="3"/>
        <v>0.8827269120000002</v>
      </c>
      <c r="L21" s="127">
        <f t="shared" si="4"/>
        <v>0.11592863999999999</v>
      </c>
      <c r="M21" s="127">
        <f t="shared" si="0"/>
        <v>47.891193987199998</v>
      </c>
      <c r="N21" s="127">
        <f t="shared" si="0"/>
        <v>5.1875981951999997</v>
      </c>
      <c r="O21" s="85"/>
    </row>
    <row r="22" spans="1:15" ht="23.25" customHeight="1">
      <c r="A22" s="121">
        <v>12</v>
      </c>
      <c r="B22" s="122" t="s">
        <v>46</v>
      </c>
      <c r="C22" s="87">
        <v>149.51499359999988</v>
      </c>
      <c r="D22" s="88">
        <v>0.37069783679541285</v>
      </c>
      <c r="E22" s="82">
        <v>4.3223809708941456E-2</v>
      </c>
      <c r="F22" s="127">
        <f t="shared" si="1"/>
        <v>55.424884695999957</v>
      </c>
      <c r="G22" s="127">
        <f t="shared" si="2"/>
        <v>6.4626076319999948</v>
      </c>
      <c r="H22" s="76">
        <v>7.0171487999999984</v>
      </c>
      <c r="I22" s="77">
        <v>1.2399800944793991</v>
      </c>
      <c r="J22" s="82">
        <v>0.23842075935808263</v>
      </c>
      <c r="K22" s="127">
        <f t="shared" si="3"/>
        <v>8.7011248319999996</v>
      </c>
      <c r="L22" s="127">
        <f t="shared" si="4"/>
        <v>1.6730339454246579</v>
      </c>
      <c r="M22" s="127">
        <f t="shared" si="0"/>
        <v>46.723759863999959</v>
      </c>
      <c r="N22" s="127">
        <f t="shared" si="0"/>
        <v>4.7895736865753369</v>
      </c>
      <c r="O22" s="85"/>
    </row>
    <row r="25" spans="1:15">
      <c r="C25" s="69"/>
    </row>
    <row r="27" spans="1:15">
      <c r="E27" s="84"/>
    </row>
  </sheetData>
  <mergeCells count="21">
    <mergeCell ref="A9:B9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  <mergeCell ref="M1:N1"/>
    <mergeCell ref="B3:N3"/>
    <mergeCell ref="B4:N4"/>
    <mergeCell ref="A6:A8"/>
    <mergeCell ref="B6:B8"/>
    <mergeCell ref="C6:E6"/>
    <mergeCell ref="F6:G6"/>
    <mergeCell ref="H6:J6"/>
    <mergeCell ref="K6:L6"/>
    <mergeCell ref="N7:N8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AE48-784B-413E-B85B-BEF4BD510134}">
  <sheetPr>
    <tabColor rgb="FFFFFF00"/>
  </sheetPr>
  <dimension ref="A1:O26"/>
  <sheetViews>
    <sheetView showZeros="0" zoomScale="110" zoomScaleNormal="110" zoomScaleSheetLayoutView="100" workbookViewId="0">
      <selection activeCell="G17" sqref="G17"/>
    </sheetView>
  </sheetViews>
  <sheetFormatPr defaultRowHeight="14.25"/>
  <cols>
    <col min="1" max="1" width="4" style="70" customWidth="1"/>
    <col min="2" max="2" width="15.85546875" style="68" customWidth="1"/>
    <col min="3" max="3" width="15.42578125" style="68" customWidth="1"/>
    <col min="4" max="4" width="10.85546875" style="69" customWidth="1"/>
    <col min="5" max="5" width="9.5703125" style="68" customWidth="1"/>
    <col min="6" max="6" width="10.7109375" style="68" customWidth="1"/>
    <col min="7" max="7" width="10.42578125" style="68" customWidth="1"/>
    <col min="8" max="8" width="13.28515625" style="68" customWidth="1"/>
    <col min="9" max="9" width="10.28515625" style="68" customWidth="1"/>
    <col min="10" max="10" width="9.7109375" style="68" customWidth="1"/>
    <col min="11" max="12" width="10.7109375" style="68" customWidth="1"/>
    <col min="13" max="13" width="11.42578125" style="68" customWidth="1"/>
    <col min="14" max="14" width="10.5703125" style="68" customWidth="1"/>
    <col min="15" max="255" width="9.140625" style="68"/>
    <col min="256" max="256" width="4" style="68" customWidth="1"/>
    <col min="257" max="257" width="15.85546875" style="68" customWidth="1"/>
    <col min="258" max="258" width="11.7109375" style="68" customWidth="1"/>
    <col min="259" max="259" width="15.42578125" style="68" customWidth="1"/>
    <col min="260" max="260" width="10.85546875" style="68" customWidth="1"/>
    <col min="261" max="261" width="9.5703125" style="68" customWidth="1"/>
    <col min="262" max="262" width="10.7109375" style="68" customWidth="1"/>
    <col min="263" max="263" width="10.42578125" style="68" customWidth="1"/>
    <col min="264" max="264" width="13.28515625" style="68" customWidth="1"/>
    <col min="265" max="265" width="10.28515625" style="68" customWidth="1"/>
    <col min="266" max="266" width="9.7109375" style="68" customWidth="1"/>
    <col min="267" max="268" width="10.7109375" style="68" customWidth="1"/>
    <col min="269" max="269" width="11.42578125" style="68" customWidth="1"/>
    <col min="270" max="270" width="10.5703125" style="68" customWidth="1"/>
    <col min="271" max="511" width="9.140625" style="68"/>
    <col min="512" max="512" width="4" style="68" customWidth="1"/>
    <col min="513" max="513" width="15.85546875" style="68" customWidth="1"/>
    <col min="514" max="514" width="11.7109375" style="68" customWidth="1"/>
    <col min="515" max="515" width="15.42578125" style="68" customWidth="1"/>
    <col min="516" max="516" width="10.85546875" style="68" customWidth="1"/>
    <col min="517" max="517" width="9.5703125" style="68" customWidth="1"/>
    <col min="518" max="518" width="10.7109375" style="68" customWidth="1"/>
    <col min="519" max="519" width="10.42578125" style="68" customWidth="1"/>
    <col min="520" max="520" width="13.28515625" style="68" customWidth="1"/>
    <col min="521" max="521" width="10.28515625" style="68" customWidth="1"/>
    <col min="522" max="522" width="9.7109375" style="68" customWidth="1"/>
    <col min="523" max="524" width="10.7109375" style="68" customWidth="1"/>
    <col min="525" max="525" width="11.42578125" style="68" customWidth="1"/>
    <col min="526" max="526" width="10.5703125" style="68" customWidth="1"/>
    <col min="527" max="767" width="9.140625" style="68"/>
    <col min="768" max="768" width="4" style="68" customWidth="1"/>
    <col min="769" max="769" width="15.85546875" style="68" customWidth="1"/>
    <col min="770" max="770" width="11.7109375" style="68" customWidth="1"/>
    <col min="771" max="771" width="15.42578125" style="68" customWidth="1"/>
    <col min="772" max="772" width="10.85546875" style="68" customWidth="1"/>
    <col min="773" max="773" width="9.5703125" style="68" customWidth="1"/>
    <col min="774" max="774" width="10.7109375" style="68" customWidth="1"/>
    <col min="775" max="775" width="10.42578125" style="68" customWidth="1"/>
    <col min="776" max="776" width="13.28515625" style="68" customWidth="1"/>
    <col min="777" max="777" width="10.28515625" style="68" customWidth="1"/>
    <col min="778" max="778" width="9.7109375" style="68" customWidth="1"/>
    <col min="779" max="780" width="10.7109375" style="68" customWidth="1"/>
    <col min="781" max="781" width="11.42578125" style="68" customWidth="1"/>
    <col min="782" max="782" width="10.5703125" style="68" customWidth="1"/>
    <col min="783" max="1023" width="9.140625" style="68"/>
    <col min="1024" max="1024" width="4" style="68" customWidth="1"/>
    <col min="1025" max="1025" width="15.85546875" style="68" customWidth="1"/>
    <col min="1026" max="1026" width="11.7109375" style="68" customWidth="1"/>
    <col min="1027" max="1027" width="15.42578125" style="68" customWidth="1"/>
    <col min="1028" max="1028" width="10.85546875" style="68" customWidth="1"/>
    <col min="1029" max="1029" width="9.5703125" style="68" customWidth="1"/>
    <col min="1030" max="1030" width="10.7109375" style="68" customWidth="1"/>
    <col min="1031" max="1031" width="10.42578125" style="68" customWidth="1"/>
    <col min="1032" max="1032" width="13.28515625" style="68" customWidth="1"/>
    <col min="1033" max="1033" width="10.28515625" style="68" customWidth="1"/>
    <col min="1034" max="1034" width="9.7109375" style="68" customWidth="1"/>
    <col min="1035" max="1036" width="10.7109375" style="68" customWidth="1"/>
    <col min="1037" max="1037" width="11.42578125" style="68" customWidth="1"/>
    <col min="1038" max="1038" width="10.5703125" style="68" customWidth="1"/>
    <col min="1039" max="1279" width="9.140625" style="68"/>
    <col min="1280" max="1280" width="4" style="68" customWidth="1"/>
    <col min="1281" max="1281" width="15.85546875" style="68" customWidth="1"/>
    <col min="1282" max="1282" width="11.7109375" style="68" customWidth="1"/>
    <col min="1283" max="1283" width="15.42578125" style="68" customWidth="1"/>
    <col min="1284" max="1284" width="10.85546875" style="68" customWidth="1"/>
    <col min="1285" max="1285" width="9.5703125" style="68" customWidth="1"/>
    <col min="1286" max="1286" width="10.7109375" style="68" customWidth="1"/>
    <col min="1287" max="1287" width="10.42578125" style="68" customWidth="1"/>
    <col min="1288" max="1288" width="13.28515625" style="68" customWidth="1"/>
    <col min="1289" max="1289" width="10.28515625" style="68" customWidth="1"/>
    <col min="1290" max="1290" width="9.7109375" style="68" customWidth="1"/>
    <col min="1291" max="1292" width="10.7109375" style="68" customWidth="1"/>
    <col min="1293" max="1293" width="11.42578125" style="68" customWidth="1"/>
    <col min="1294" max="1294" width="10.5703125" style="68" customWidth="1"/>
    <col min="1295" max="1535" width="9.140625" style="68"/>
    <col min="1536" max="1536" width="4" style="68" customWidth="1"/>
    <col min="1537" max="1537" width="15.85546875" style="68" customWidth="1"/>
    <col min="1538" max="1538" width="11.7109375" style="68" customWidth="1"/>
    <col min="1539" max="1539" width="15.42578125" style="68" customWidth="1"/>
    <col min="1540" max="1540" width="10.85546875" style="68" customWidth="1"/>
    <col min="1541" max="1541" width="9.5703125" style="68" customWidth="1"/>
    <col min="1542" max="1542" width="10.7109375" style="68" customWidth="1"/>
    <col min="1543" max="1543" width="10.42578125" style="68" customWidth="1"/>
    <col min="1544" max="1544" width="13.28515625" style="68" customWidth="1"/>
    <col min="1545" max="1545" width="10.28515625" style="68" customWidth="1"/>
    <col min="1546" max="1546" width="9.7109375" style="68" customWidth="1"/>
    <col min="1547" max="1548" width="10.7109375" style="68" customWidth="1"/>
    <col min="1549" max="1549" width="11.42578125" style="68" customWidth="1"/>
    <col min="1550" max="1550" width="10.5703125" style="68" customWidth="1"/>
    <col min="1551" max="1791" width="9.140625" style="68"/>
    <col min="1792" max="1792" width="4" style="68" customWidth="1"/>
    <col min="1793" max="1793" width="15.85546875" style="68" customWidth="1"/>
    <col min="1794" max="1794" width="11.7109375" style="68" customWidth="1"/>
    <col min="1795" max="1795" width="15.42578125" style="68" customWidth="1"/>
    <col min="1796" max="1796" width="10.85546875" style="68" customWidth="1"/>
    <col min="1797" max="1797" width="9.5703125" style="68" customWidth="1"/>
    <col min="1798" max="1798" width="10.7109375" style="68" customWidth="1"/>
    <col min="1799" max="1799" width="10.42578125" style="68" customWidth="1"/>
    <col min="1800" max="1800" width="13.28515625" style="68" customWidth="1"/>
    <col min="1801" max="1801" width="10.28515625" style="68" customWidth="1"/>
    <col min="1802" max="1802" width="9.7109375" style="68" customWidth="1"/>
    <col min="1803" max="1804" width="10.7109375" style="68" customWidth="1"/>
    <col min="1805" max="1805" width="11.42578125" style="68" customWidth="1"/>
    <col min="1806" max="1806" width="10.5703125" style="68" customWidth="1"/>
    <col min="1807" max="2047" width="9.140625" style="68"/>
    <col min="2048" max="2048" width="4" style="68" customWidth="1"/>
    <col min="2049" max="2049" width="15.85546875" style="68" customWidth="1"/>
    <col min="2050" max="2050" width="11.7109375" style="68" customWidth="1"/>
    <col min="2051" max="2051" width="15.42578125" style="68" customWidth="1"/>
    <col min="2052" max="2052" width="10.85546875" style="68" customWidth="1"/>
    <col min="2053" max="2053" width="9.5703125" style="68" customWidth="1"/>
    <col min="2054" max="2054" width="10.7109375" style="68" customWidth="1"/>
    <col min="2055" max="2055" width="10.42578125" style="68" customWidth="1"/>
    <col min="2056" max="2056" width="13.28515625" style="68" customWidth="1"/>
    <col min="2057" max="2057" width="10.28515625" style="68" customWidth="1"/>
    <col min="2058" max="2058" width="9.7109375" style="68" customWidth="1"/>
    <col min="2059" max="2060" width="10.7109375" style="68" customWidth="1"/>
    <col min="2061" max="2061" width="11.42578125" style="68" customWidth="1"/>
    <col min="2062" max="2062" width="10.5703125" style="68" customWidth="1"/>
    <col min="2063" max="2303" width="9.140625" style="68"/>
    <col min="2304" max="2304" width="4" style="68" customWidth="1"/>
    <col min="2305" max="2305" width="15.85546875" style="68" customWidth="1"/>
    <col min="2306" max="2306" width="11.7109375" style="68" customWidth="1"/>
    <col min="2307" max="2307" width="15.42578125" style="68" customWidth="1"/>
    <col min="2308" max="2308" width="10.85546875" style="68" customWidth="1"/>
    <col min="2309" max="2309" width="9.5703125" style="68" customWidth="1"/>
    <col min="2310" max="2310" width="10.7109375" style="68" customWidth="1"/>
    <col min="2311" max="2311" width="10.42578125" style="68" customWidth="1"/>
    <col min="2312" max="2312" width="13.28515625" style="68" customWidth="1"/>
    <col min="2313" max="2313" width="10.28515625" style="68" customWidth="1"/>
    <col min="2314" max="2314" width="9.7109375" style="68" customWidth="1"/>
    <col min="2315" max="2316" width="10.7109375" style="68" customWidth="1"/>
    <col min="2317" max="2317" width="11.42578125" style="68" customWidth="1"/>
    <col min="2318" max="2318" width="10.5703125" style="68" customWidth="1"/>
    <col min="2319" max="2559" width="9.140625" style="68"/>
    <col min="2560" max="2560" width="4" style="68" customWidth="1"/>
    <col min="2561" max="2561" width="15.85546875" style="68" customWidth="1"/>
    <col min="2562" max="2562" width="11.7109375" style="68" customWidth="1"/>
    <col min="2563" max="2563" width="15.42578125" style="68" customWidth="1"/>
    <col min="2564" max="2564" width="10.85546875" style="68" customWidth="1"/>
    <col min="2565" max="2565" width="9.5703125" style="68" customWidth="1"/>
    <col min="2566" max="2566" width="10.7109375" style="68" customWidth="1"/>
    <col min="2567" max="2567" width="10.42578125" style="68" customWidth="1"/>
    <col min="2568" max="2568" width="13.28515625" style="68" customWidth="1"/>
    <col min="2569" max="2569" width="10.28515625" style="68" customWidth="1"/>
    <col min="2570" max="2570" width="9.7109375" style="68" customWidth="1"/>
    <col min="2571" max="2572" width="10.7109375" style="68" customWidth="1"/>
    <col min="2573" max="2573" width="11.42578125" style="68" customWidth="1"/>
    <col min="2574" max="2574" width="10.5703125" style="68" customWidth="1"/>
    <col min="2575" max="2815" width="9.140625" style="68"/>
    <col min="2816" max="2816" width="4" style="68" customWidth="1"/>
    <col min="2817" max="2817" width="15.85546875" style="68" customWidth="1"/>
    <col min="2818" max="2818" width="11.7109375" style="68" customWidth="1"/>
    <col min="2819" max="2819" width="15.42578125" style="68" customWidth="1"/>
    <col min="2820" max="2820" width="10.85546875" style="68" customWidth="1"/>
    <col min="2821" max="2821" width="9.5703125" style="68" customWidth="1"/>
    <col min="2822" max="2822" width="10.7109375" style="68" customWidth="1"/>
    <col min="2823" max="2823" width="10.42578125" style="68" customWidth="1"/>
    <col min="2824" max="2824" width="13.28515625" style="68" customWidth="1"/>
    <col min="2825" max="2825" width="10.28515625" style="68" customWidth="1"/>
    <col min="2826" max="2826" width="9.7109375" style="68" customWidth="1"/>
    <col min="2827" max="2828" width="10.7109375" style="68" customWidth="1"/>
    <col min="2829" max="2829" width="11.42578125" style="68" customWidth="1"/>
    <col min="2830" max="2830" width="10.5703125" style="68" customWidth="1"/>
    <col min="2831" max="3071" width="9.140625" style="68"/>
    <col min="3072" max="3072" width="4" style="68" customWidth="1"/>
    <col min="3073" max="3073" width="15.85546875" style="68" customWidth="1"/>
    <col min="3074" max="3074" width="11.7109375" style="68" customWidth="1"/>
    <col min="3075" max="3075" width="15.42578125" style="68" customWidth="1"/>
    <col min="3076" max="3076" width="10.85546875" style="68" customWidth="1"/>
    <col min="3077" max="3077" width="9.5703125" style="68" customWidth="1"/>
    <col min="3078" max="3078" width="10.7109375" style="68" customWidth="1"/>
    <col min="3079" max="3079" width="10.42578125" style="68" customWidth="1"/>
    <col min="3080" max="3080" width="13.28515625" style="68" customWidth="1"/>
    <col min="3081" max="3081" width="10.28515625" style="68" customWidth="1"/>
    <col min="3082" max="3082" width="9.7109375" style="68" customWidth="1"/>
    <col min="3083" max="3084" width="10.7109375" style="68" customWidth="1"/>
    <col min="3085" max="3085" width="11.42578125" style="68" customWidth="1"/>
    <col min="3086" max="3086" width="10.5703125" style="68" customWidth="1"/>
    <col min="3087" max="3327" width="9.140625" style="68"/>
    <col min="3328" max="3328" width="4" style="68" customWidth="1"/>
    <col min="3329" max="3329" width="15.85546875" style="68" customWidth="1"/>
    <col min="3330" max="3330" width="11.7109375" style="68" customWidth="1"/>
    <col min="3331" max="3331" width="15.42578125" style="68" customWidth="1"/>
    <col min="3332" max="3332" width="10.85546875" style="68" customWidth="1"/>
    <col min="3333" max="3333" width="9.5703125" style="68" customWidth="1"/>
    <col min="3334" max="3334" width="10.7109375" style="68" customWidth="1"/>
    <col min="3335" max="3335" width="10.42578125" style="68" customWidth="1"/>
    <col min="3336" max="3336" width="13.28515625" style="68" customWidth="1"/>
    <col min="3337" max="3337" width="10.28515625" style="68" customWidth="1"/>
    <col min="3338" max="3338" width="9.7109375" style="68" customWidth="1"/>
    <col min="3339" max="3340" width="10.7109375" style="68" customWidth="1"/>
    <col min="3341" max="3341" width="11.42578125" style="68" customWidth="1"/>
    <col min="3342" max="3342" width="10.5703125" style="68" customWidth="1"/>
    <col min="3343" max="3583" width="9.140625" style="68"/>
    <col min="3584" max="3584" width="4" style="68" customWidth="1"/>
    <col min="3585" max="3585" width="15.85546875" style="68" customWidth="1"/>
    <col min="3586" max="3586" width="11.7109375" style="68" customWidth="1"/>
    <col min="3587" max="3587" width="15.42578125" style="68" customWidth="1"/>
    <col min="3588" max="3588" width="10.85546875" style="68" customWidth="1"/>
    <col min="3589" max="3589" width="9.5703125" style="68" customWidth="1"/>
    <col min="3590" max="3590" width="10.7109375" style="68" customWidth="1"/>
    <col min="3591" max="3591" width="10.42578125" style="68" customWidth="1"/>
    <col min="3592" max="3592" width="13.28515625" style="68" customWidth="1"/>
    <col min="3593" max="3593" width="10.28515625" style="68" customWidth="1"/>
    <col min="3594" max="3594" width="9.7109375" style="68" customWidth="1"/>
    <col min="3595" max="3596" width="10.7109375" style="68" customWidth="1"/>
    <col min="3597" max="3597" width="11.42578125" style="68" customWidth="1"/>
    <col min="3598" max="3598" width="10.5703125" style="68" customWidth="1"/>
    <col min="3599" max="3839" width="9.140625" style="68"/>
    <col min="3840" max="3840" width="4" style="68" customWidth="1"/>
    <col min="3841" max="3841" width="15.85546875" style="68" customWidth="1"/>
    <col min="3842" max="3842" width="11.7109375" style="68" customWidth="1"/>
    <col min="3843" max="3843" width="15.42578125" style="68" customWidth="1"/>
    <col min="3844" max="3844" width="10.85546875" style="68" customWidth="1"/>
    <col min="3845" max="3845" width="9.5703125" style="68" customWidth="1"/>
    <col min="3846" max="3846" width="10.7109375" style="68" customWidth="1"/>
    <col min="3847" max="3847" width="10.42578125" style="68" customWidth="1"/>
    <col min="3848" max="3848" width="13.28515625" style="68" customWidth="1"/>
    <col min="3849" max="3849" width="10.28515625" style="68" customWidth="1"/>
    <col min="3850" max="3850" width="9.7109375" style="68" customWidth="1"/>
    <col min="3851" max="3852" width="10.7109375" style="68" customWidth="1"/>
    <col min="3853" max="3853" width="11.42578125" style="68" customWidth="1"/>
    <col min="3854" max="3854" width="10.5703125" style="68" customWidth="1"/>
    <col min="3855" max="4095" width="9.140625" style="68"/>
    <col min="4096" max="4096" width="4" style="68" customWidth="1"/>
    <col min="4097" max="4097" width="15.85546875" style="68" customWidth="1"/>
    <col min="4098" max="4098" width="11.7109375" style="68" customWidth="1"/>
    <col min="4099" max="4099" width="15.42578125" style="68" customWidth="1"/>
    <col min="4100" max="4100" width="10.85546875" style="68" customWidth="1"/>
    <col min="4101" max="4101" width="9.5703125" style="68" customWidth="1"/>
    <col min="4102" max="4102" width="10.7109375" style="68" customWidth="1"/>
    <col min="4103" max="4103" width="10.42578125" style="68" customWidth="1"/>
    <col min="4104" max="4104" width="13.28515625" style="68" customWidth="1"/>
    <col min="4105" max="4105" width="10.28515625" style="68" customWidth="1"/>
    <col min="4106" max="4106" width="9.7109375" style="68" customWidth="1"/>
    <col min="4107" max="4108" width="10.7109375" style="68" customWidth="1"/>
    <col min="4109" max="4109" width="11.42578125" style="68" customWidth="1"/>
    <col min="4110" max="4110" width="10.5703125" style="68" customWidth="1"/>
    <col min="4111" max="4351" width="9.140625" style="68"/>
    <col min="4352" max="4352" width="4" style="68" customWidth="1"/>
    <col min="4353" max="4353" width="15.85546875" style="68" customWidth="1"/>
    <col min="4354" max="4354" width="11.7109375" style="68" customWidth="1"/>
    <col min="4355" max="4355" width="15.42578125" style="68" customWidth="1"/>
    <col min="4356" max="4356" width="10.85546875" style="68" customWidth="1"/>
    <col min="4357" max="4357" width="9.5703125" style="68" customWidth="1"/>
    <col min="4358" max="4358" width="10.7109375" style="68" customWidth="1"/>
    <col min="4359" max="4359" width="10.42578125" style="68" customWidth="1"/>
    <col min="4360" max="4360" width="13.28515625" style="68" customWidth="1"/>
    <col min="4361" max="4361" width="10.28515625" style="68" customWidth="1"/>
    <col min="4362" max="4362" width="9.7109375" style="68" customWidth="1"/>
    <col min="4363" max="4364" width="10.7109375" style="68" customWidth="1"/>
    <col min="4365" max="4365" width="11.42578125" style="68" customWidth="1"/>
    <col min="4366" max="4366" width="10.5703125" style="68" customWidth="1"/>
    <col min="4367" max="4607" width="9.140625" style="68"/>
    <col min="4608" max="4608" width="4" style="68" customWidth="1"/>
    <col min="4609" max="4609" width="15.85546875" style="68" customWidth="1"/>
    <col min="4610" max="4610" width="11.7109375" style="68" customWidth="1"/>
    <col min="4611" max="4611" width="15.42578125" style="68" customWidth="1"/>
    <col min="4612" max="4612" width="10.85546875" style="68" customWidth="1"/>
    <col min="4613" max="4613" width="9.5703125" style="68" customWidth="1"/>
    <col min="4614" max="4614" width="10.7109375" style="68" customWidth="1"/>
    <col min="4615" max="4615" width="10.42578125" style="68" customWidth="1"/>
    <col min="4616" max="4616" width="13.28515625" style="68" customWidth="1"/>
    <col min="4617" max="4617" width="10.28515625" style="68" customWidth="1"/>
    <col min="4618" max="4618" width="9.7109375" style="68" customWidth="1"/>
    <col min="4619" max="4620" width="10.7109375" style="68" customWidth="1"/>
    <col min="4621" max="4621" width="11.42578125" style="68" customWidth="1"/>
    <col min="4622" max="4622" width="10.5703125" style="68" customWidth="1"/>
    <col min="4623" max="4863" width="9.140625" style="68"/>
    <col min="4864" max="4864" width="4" style="68" customWidth="1"/>
    <col min="4865" max="4865" width="15.85546875" style="68" customWidth="1"/>
    <col min="4866" max="4866" width="11.7109375" style="68" customWidth="1"/>
    <col min="4867" max="4867" width="15.42578125" style="68" customWidth="1"/>
    <col min="4868" max="4868" width="10.85546875" style="68" customWidth="1"/>
    <col min="4869" max="4869" width="9.5703125" style="68" customWidth="1"/>
    <col min="4870" max="4870" width="10.7109375" style="68" customWidth="1"/>
    <col min="4871" max="4871" width="10.42578125" style="68" customWidth="1"/>
    <col min="4872" max="4872" width="13.28515625" style="68" customWidth="1"/>
    <col min="4873" max="4873" width="10.28515625" style="68" customWidth="1"/>
    <col min="4874" max="4874" width="9.7109375" style="68" customWidth="1"/>
    <col min="4875" max="4876" width="10.7109375" style="68" customWidth="1"/>
    <col min="4877" max="4877" width="11.42578125" style="68" customWidth="1"/>
    <col min="4878" max="4878" width="10.5703125" style="68" customWidth="1"/>
    <col min="4879" max="5119" width="9.140625" style="68"/>
    <col min="5120" max="5120" width="4" style="68" customWidth="1"/>
    <col min="5121" max="5121" width="15.85546875" style="68" customWidth="1"/>
    <col min="5122" max="5122" width="11.7109375" style="68" customWidth="1"/>
    <col min="5123" max="5123" width="15.42578125" style="68" customWidth="1"/>
    <col min="5124" max="5124" width="10.85546875" style="68" customWidth="1"/>
    <col min="5125" max="5125" width="9.5703125" style="68" customWidth="1"/>
    <col min="5126" max="5126" width="10.7109375" style="68" customWidth="1"/>
    <col min="5127" max="5127" width="10.42578125" style="68" customWidth="1"/>
    <col min="5128" max="5128" width="13.28515625" style="68" customWidth="1"/>
    <col min="5129" max="5129" width="10.28515625" style="68" customWidth="1"/>
    <col min="5130" max="5130" width="9.7109375" style="68" customWidth="1"/>
    <col min="5131" max="5132" width="10.7109375" style="68" customWidth="1"/>
    <col min="5133" max="5133" width="11.42578125" style="68" customWidth="1"/>
    <col min="5134" max="5134" width="10.5703125" style="68" customWidth="1"/>
    <col min="5135" max="5375" width="9.140625" style="68"/>
    <col min="5376" max="5376" width="4" style="68" customWidth="1"/>
    <col min="5377" max="5377" width="15.85546875" style="68" customWidth="1"/>
    <col min="5378" max="5378" width="11.7109375" style="68" customWidth="1"/>
    <col min="5379" max="5379" width="15.42578125" style="68" customWidth="1"/>
    <col min="5380" max="5380" width="10.85546875" style="68" customWidth="1"/>
    <col min="5381" max="5381" width="9.5703125" style="68" customWidth="1"/>
    <col min="5382" max="5382" width="10.7109375" style="68" customWidth="1"/>
    <col min="5383" max="5383" width="10.42578125" style="68" customWidth="1"/>
    <col min="5384" max="5384" width="13.28515625" style="68" customWidth="1"/>
    <col min="5385" max="5385" width="10.28515625" style="68" customWidth="1"/>
    <col min="5386" max="5386" width="9.7109375" style="68" customWidth="1"/>
    <col min="5387" max="5388" width="10.7109375" style="68" customWidth="1"/>
    <col min="5389" max="5389" width="11.42578125" style="68" customWidth="1"/>
    <col min="5390" max="5390" width="10.5703125" style="68" customWidth="1"/>
    <col min="5391" max="5631" width="9.140625" style="68"/>
    <col min="5632" max="5632" width="4" style="68" customWidth="1"/>
    <col min="5633" max="5633" width="15.85546875" style="68" customWidth="1"/>
    <col min="5634" max="5634" width="11.7109375" style="68" customWidth="1"/>
    <col min="5635" max="5635" width="15.42578125" style="68" customWidth="1"/>
    <col min="5636" max="5636" width="10.85546875" style="68" customWidth="1"/>
    <col min="5637" max="5637" width="9.5703125" style="68" customWidth="1"/>
    <col min="5638" max="5638" width="10.7109375" style="68" customWidth="1"/>
    <col min="5639" max="5639" width="10.42578125" style="68" customWidth="1"/>
    <col min="5640" max="5640" width="13.28515625" style="68" customWidth="1"/>
    <col min="5641" max="5641" width="10.28515625" style="68" customWidth="1"/>
    <col min="5642" max="5642" width="9.7109375" style="68" customWidth="1"/>
    <col min="5643" max="5644" width="10.7109375" style="68" customWidth="1"/>
    <col min="5645" max="5645" width="11.42578125" style="68" customWidth="1"/>
    <col min="5646" max="5646" width="10.5703125" style="68" customWidth="1"/>
    <col min="5647" max="5887" width="9.140625" style="68"/>
    <col min="5888" max="5888" width="4" style="68" customWidth="1"/>
    <col min="5889" max="5889" width="15.85546875" style="68" customWidth="1"/>
    <col min="5890" max="5890" width="11.7109375" style="68" customWidth="1"/>
    <col min="5891" max="5891" width="15.42578125" style="68" customWidth="1"/>
    <col min="5892" max="5892" width="10.85546875" style="68" customWidth="1"/>
    <col min="5893" max="5893" width="9.5703125" style="68" customWidth="1"/>
    <col min="5894" max="5894" width="10.7109375" style="68" customWidth="1"/>
    <col min="5895" max="5895" width="10.42578125" style="68" customWidth="1"/>
    <col min="5896" max="5896" width="13.28515625" style="68" customWidth="1"/>
    <col min="5897" max="5897" width="10.28515625" style="68" customWidth="1"/>
    <col min="5898" max="5898" width="9.7109375" style="68" customWidth="1"/>
    <col min="5899" max="5900" width="10.7109375" style="68" customWidth="1"/>
    <col min="5901" max="5901" width="11.42578125" style="68" customWidth="1"/>
    <col min="5902" max="5902" width="10.5703125" style="68" customWidth="1"/>
    <col min="5903" max="6143" width="9.140625" style="68"/>
    <col min="6144" max="6144" width="4" style="68" customWidth="1"/>
    <col min="6145" max="6145" width="15.85546875" style="68" customWidth="1"/>
    <col min="6146" max="6146" width="11.7109375" style="68" customWidth="1"/>
    <col min="6147" max="6147" width="15.42578125" style="68" customWidth="1"/>
    <col min="6148" max="6148" width="10.85546875" style="68" customWidth="1"/>
    <col min="6149" max="6149" width="9.5703125" style="68" customWidth="1"/>
    <col min="6150" max="6150" width="10.7109375" style="68" customWidth="1"/>
    <col min="6151" max="6151" width="10.42578125" style="68" customWidth="1"/>
    <col min="6152" max="6152" width="13.28515625" style="68" customWidth="1"/>
    <col min="6153" max="6153" width="10.28515625" style="68" customWidth="1"/>
    <col min="6154" max="6154" width="9.7109375" style="68" customWidth="1"/>
    <col min="6155" max="6156" width="10.7109375" style="68" customWidth="1"/>
    <col min="6157" max="6157" width="11.42578125" style="68" customWidth="1"/>
    <col min="6158" max="6158" width="10.5703125" style="68" customWidth="1"/>
    <col min="6159" max="6399" width="9.140625" style="68"/>
    <col min="6400" max="6400" width="4" style="68" customWidth="1"/>
    <col min="6401" max="6401" width="15.85546875" style="68" customWidth="1"/>
    <col min="6402" max="6402" width="11.7109375" style="68" customWidth="1"/>
    <col min="6403" max="6403" width="15.42578125" style="68" customWidth="1"/>
    <col min="6404" max="6404" width="10.85546875" style="68" customWidth="1"/>
    <col min="6405" max="6405" width="9.5703125" style="68" customWidth="1"/>
    <col min="6406" max="6406" width="10.7109375" style="68" customWidth="1"/>
    <col min="6407" max="6407" width="10.42578125" style="68" customWidth="1"/>
    <col min="6408" max="6408" width="13.28515625" style="68" customWidth="1"/>
    <col min="6409" max="6409" width="10.28515625" style="68" customWidth="1"/>
    <col min="6410" max="6410" width="9.7109375" style="68" customWidth="1"/>
    <col min="6411" max="6412" width="10.7109375" style="68" customWidth="1"/>
    <col min="6413" max="6413" width="11.42578125" style="68" customWidth="1"/>
    <col min="6414" max="6414" width="10.5703125" style="68" customWidth="1"/>
    <col min="6415" max="6655" width="9.140625" style="68"/>
    <col min="6656" max="6656" width="4" style="68" customWidth="1"/>
    <col min="6657" max="6657" width="15.85546875" style="68" customWidth="1"/>
    <col min="6658" max="6658" width="11.7109375" style="68" customWidth="1"/>
    <col min="6659" max="6659" width="15.42578125" style="68" customWidth="1"/>
    <col min="6660" max="6660" width="10.85546875" style="68" customWidth="1"/>
    <col min="6661" max="6661" width="9.5703125" style="68" customWidth="1"/>
    <col min="6662" max="6662" width="10.7109375" style="68" customWidth="1"/>
    <col min="6663" max="6663" width="10.42578125" style="68" customWidth="1"/>
    <col min="6664" max="6664" width="13.28515625" style="68" customWidth="1"/>
    <col min="6665" max="6665" width="10.28515625" style="68" customWidth="1"/>
    <col min="6666" max="6666" width="9.7109375" style="68" customWidth="1"/>
    <col min="6667" max="6668" width="10.7109375" style="68" customWidth="1"/>
    <col min="6669" max="6669" width="11.42578125" style="68" customWidth="1"/>
    <col min="6670" max="6670" width="10.5703125" style="68" customWidth="1"/>
    <col min="6671" max="6911" width="9.140625" style="68"/>
    <col min="6912" max="6912" width="4" style="68" customWidth="1"/>
    <col min="6913" max="6913" width="15.85546875" style="68" customWidth="1"/>
    <col min="6914" max="6914" width="11.7109375" style="68" customWidth="1"/>
    <col min="6915" max="6915" width="15.42578125" style="68" customWidth="1"/>
    <col min="6916" max="6916" width="10.85546875" style="68" customWidth="1"/>
    <col min="6917" max="6917" width="9.5703125" style="68" customWidth="1"/>
    <col min="6918" max="6918" width="10.7109375" style="68" customWidth="1"/>
    <col min="6919" max="6919" width="10.42578125" style="68" customWidth="1"/>
    <col min="6920" max="6920" width="13.28515625" style="68" customWidth="1"/>
    <col min="6921" max="6921" width="10.28515625" style="68" customWidth="1"/>
    <col min="6922" max="6922" width="9.7109375" style="68" customWidth="1"/>
    <col min="6923" max="6924" width="10.7109375" style="68" customWidth="1"/>
    <col min="6925" max="6925" width="11.42578125" style="68" customWidth="1"/>
    <col min="6926" max="6926" width="10.5703125" style="68" customWidth="1"/>
    <col min="6927" max="7167" width="9.140625" style="68"/>
    <col min="7168" max="7168" width="4" style="68" customWidth="1"/>
    <col min="7169" max="7169" width="15.85546875" style="68" customWidth="1"/>
    <col min="7170" max="7170" width="11.7109375" style="68" customWidth="1"/>
    <col min="7171" max="7171" width="15.42578125" style="68" customWidth="1"/>
    <col min="7172" max="7172" width="10.85546875" style="68" customWidth="1"/>
    <col min="7173" max="7173" width="9.5703125" style="68" customWidth="1"/>
    <col min="7174" max="7174" width="10.7109375" style="68" customWidth="1"/>
    <col min="7175" max="7175" width="10.42578125" style="68" customWidth="1"/>
    <col min="7176" max="7176" width="13.28515625" style="68" customWidth="1"/>
    <col min="7177" max="7177" width="10.28515625" style="68" customWidth="1"/>
    <col min="7178" max="7178" width="9.7109375" style="68" customWidth="1"/>
    <col min="7179" max="7180" width="10.7109375" style="68" customWidth="1"/>
    <col min="7181" max="7181" width="11.42578125" style="68" customWidth="1"/>
    <col min="7182" max="7182" width="10.5703125" style="68" customWidth="1"/>
    <col min="7183" max="7423" width="9.140625" style="68"/>
    <col min="7424" max="7424" width="4" style="68" customWidth="1"/>
    <col min="7425" max="7425" width="15.85546875" style="68" customWidth="1"/>
    <col min="7426" max="7426" width="11.7109375" style="68" customWidth="1"/>
    <col min="7427" max="7427" width="15.42578125" style="68" customWidth="1"/>
    <col min="7428" max="7428" width="10.85546875" style="68" customWidth="1"/>
    <col min="7429" max="7429" width="9.5703125" style="68" customWidth="1"/>
    <col min="7430" max="7430" width="10.7109375" style="68" customWidth="1"/>
    <col min="7431" max="7431" width="10.42578125" style="68" customWidth="1"/>
    <col min="7432" max="7432" width="13.28515625" style="68" customWidth="1"/>
    <col min="7433" max="7433" width="10.28515625" style="68" customWidth="1"/>
    <col min="7434" max="7434" width="9.7109375" style="68" customWidth="1"/>
    <col min="7435" max="7436" width="10.7109375" style="68" customWidth="1"/>
    <col min="7437" max="7437" width="11.42578125" style="68" customWidth="1"/>
    <col min="7438" max="7438" width="10.5703125" style="68" customWidth="1"/>
    <col min="7439" max="7679" width="9.140625" style="68"/>
    <col min="7680" max="7680" width="4" style="68" customWidth="1"/>
    <col min="7681" max="7681" width="15.85546875" style="68" customWidth="1"/>
    <col min="7682" max="7682" width="11.7109375" style="68" customWidth="1"/>
    <col min="7683" max="7683" width="15.42578125" style="68" customWidth="1"/>
    <col min="7684" max="7684" width="10.85546875" style="68" customWidth="1"/>
    <col min="7685" max="7685" width="9.5703125" style="68" customWidth="1"/>
    <col min="7686" max="7686" width="10.7109375" style="68" customWidth="1"/>
    <col min="7687" max="7687" width="10.42578125" style="68" customWidth="1"/>
    <col min="7688" max="7688" width="13.28515625" style="68" customWidth="1"/>
    <col min="7689" max="7689" width="10.28515625" style="68" customWidth="1"/>
    <col min="7690" max="7690" width="9.7109375" style="68" customWidth="1"/>
    <col min="7691" max="7692" width="10.7109375" style="68" customWidth="1"/>
    <col min="7693" max="7693" width="11.42578125" style="68" customWidth="1"/>
    <col min="7694" max="7694" width="10.5703125" style="68" customWidth="1"/>
    <col min="7695" max="7935" width="9.140625" style="68"/>
    <col min="7936" max="7936" width="4" style="68" customWidth="1"/>
    <col min="7937" max="7937" width="15.85546875" style="68" customWidth="1"/>
    <col min="7938" max="7938" width="11.7109375" style="68" customWidth="1"/>
    <col min="7939" max="7939" width="15.42578125" style="68" customWidth="1"/>
    <col min="7940" max="7940" width="10.85546875" style="68" customWidth="1"/>
    <col min="7941" max="7941" width="9.5703125" style="68" customWidth="1"/>
    <col min="7942" max="7942" width="10.7109375" style="68" customWidth="1"/>
    <col min="7943" max="7943" width="10.42578125" style="68" customWidth="1"/>
    <col min="7944" max="7944" width="13.28515625" style="68" customWidth="1"/>
    <col min="7945" max="7945" width="10.28515625" style="68" customWidth="1"/>
    <col min="7946" max="7946" width="9.7109375" style="68" customWidth="1"/>
    <col min="7947" max="7948" width="10.7109375" style="68" customWidth="1"/>
    <col min="7949" max="7949" width="11.42578125" style="68" customWidth="1"/>
    <col min="7950" max="7950" width="10.5703125" style="68" customWidth="1"/>
    <col min="7951" max="8191" width="9.140625" style="68"/>
    <col min="8192" max="8192" width="4" style="68" customWidth="1"/>
    <col min="8193" max="8193" width="15.85546875" style="68" customWidth="1"/>
    <col min="8194" max="8194" width="11.7109375" style="68" customWidth="1"/>
    <col min="8195" max="8195" width="15.42578125" style="68" customWidth="1"/>
    <col min="8196" max="8196" width="10.85546875" style="68" customWidth="1"/>
    <col min="8197" max="8197" width="9.5703125" style="68" customWidth="1"/>
    <col min="8198" max="8198" width="10.7109375" style="68" customWidth="1"/>
    <col min="8199" max="8199" width="10.42578125" style="68" customWidth="1"/>
    <col min="8200" max="8200" width="13.28515625" style="68" customWidth="1"/>
    <col min="8201" max="8201" width="10.28515625" style="68" customWidth="1"/>
    <col min="8202" max="8202" width="9.7109375" style="68" customWidth="1"/>
    <col min="8203" max="8204" width="10.7109375" style="68" customWidth="1"/>
    <col min="8205" max="8205" width="11.42578125" style="68" customWidth="1"/>
    <col min="8206" max="8206" width="10.5703125" style="68" customWidth="1"/>
    <col min="8207" max="8447" width="9.140625" style="68"/>
    <col min="8448" max="8448" width="4" style="68" customWidth="1"/>
    <col min="8449" max="8449" width="15.85546875" style="68" customWidth="1"/>
    <col min="8450" max="8450" width="11.7109375" style="68" customWidth="1"/>
    <col min="8451" max="8451" width="15.42578125" style="68" customWidth="1"/>
    <col min="8452" max="8452" width="10.85546875" style="68" customWidth="1"/>
    <col min="8453" max="8453" width="9.5703125" style="68" customWidth="1"/>
    <col min="8454" max="8454" width="10.7109375" style="68" customWidth="1"/>
    <col min="8455" max="8455" width="10.42578125" style="68" customWidth="1"/>
    <col min="8456" max="8456" width="13.28515625" style="68" customWidth="1"/>
    <col min="8457" max="8457" width="10.28515625" style="68" customWidth="1"/>
    <col min="8458" max="8458" width="9.7109375" style="68" customWidth="1"/>
    <col min="8459" max="8460" width="10.7109375" style="68" customWidth="1"/>
    <col min="8461" max="8461" width="11.42578125" style="68" customWidth="1"/>
    <col min="8462" max="8462" width="10.5703125" style="68" customWidth="1"/>
    <col min="8463" max="8703" width="9.140625" style="68"/>
    <col min="8704" max="8704" width="4" style="68" customWidth="1"/>
    <col min="8705" max="8705" width="15.85546875" style="68" customWidth="1"/>
    <col min="8706" max="8706" width="11.7109375" style="68" customWidth="1"/>
    <col min="8707" max="8707" width="15.42578125" style="68" customWidth="1"/>
    <col min="8708" max="8708" width="10.85546875" style="68" customWidth="1"/>
    <col min="8709" max="8709" width="9.5703125" style="68" customWidth="1"/>
    <col min="8710" max="8710" width="10.7109375" style="68" customWidth="1"/>
    <col min="8711" max="8711" width="10.42578125" style="68" customWidth="1"/>
    <col min="8712" max="8712" width="13.28515625" style="68" customWidth="1"/>
    <col min="8713" max="8713" width="10.28515625" style="68" customWidth="1"/>
    <col min="8714" max="8714" width="9.7109375" style="68" customWidth="1"/>
    <col min="8715" max="8716" width="10.7109375" style="68" customWidth="1"/>
    <col min="8717" max="8717" width="11.42578125" style="68" customWidth="1"/>
    <col min="8718" max="8718" width="10.5703125" style="68" customWidth="1"/>
    <col min="8719" max="8959" width="9.140625" style="68"/>
    <col min="8960" max="8960" width="4" style="68" customWidth="1"/>
    <col min="8961" max="8961" width="15.85546875" style="68" customWidth="1"/>
    <col min="8962" max="8962" width="11.7109375" style="68" customWidth="1"/>
    <col min="8963" max="8963" width="15.42578125" style="68" customWidth="1"/>
    <col min="8964" max="8964" width="10.85546875" style="68" customWidth="1"/>
    <col min="8965" max="8965" width="9.5703125" style="68" customWidth="1"/>
    <col min="8966" max="8966" width="10.7109375" style="68" customWidth="1"/>
    <col min="8967" max="8967" width="10.42578125" style="68" customWidth="1"/>
    <col min="8968" max="8968" width="13.28515625" style="68" customWidth="1"/>
    <col min="8969" max="8969" width="10.28515625" style="68" customWidth="1"/>
    <col min="8970" max="8970" width="9.7109375" style="68" customWidth="1"/>
    <col min="8971" max="8972" width="10.7109375" style="68" customWidth="1"/>
    <col min="8973" max="8973" width="11.42578125" style="68" customWidth="1"/>
    <col min="8974" max="8974" width="10.5703125" style="68" customWidth="1"/>
    <col min="8975" max="9215" width="9.140625" style="68"/>
    <col min="9216" max="9216" width="4" style="68" customWidth="1"/>
    <col min="9217" max="9217" width="15.85546875" style="68" customWidth="1"/>
    <col min="9218" max="9218" width="11.7109375" style="68" customWidth="1"/>
    <col min="9219" max="9219" width="15.42578125" style="68" customWidth="1"/>
    <col min="9220" max="9220" width="10.85546875" style="68" customWidth="1"/>
    <col min="9221" max="9221" width="9.5703125" style="68" customWidth="1"/>
    <col min="9222" max="9222" width="10.7109375" style="68" customWidth="1"/>
    <col min="9223" max="9223" width="10.42578125" style="68" customWidth="1"/>
    <col min="9224" max="9224" width="13.28515625" style="68" customWidth="1"/>
    <col min="9225" max="9225" width="10.28515625" style="68" customWidth="1"/>
    <col min="9226" max="9226" width="9.7109375" style="68" customWidth="1"/>
    <col min="9227" max="9228" width="10.7109375" style="68" customWidth="1"/>
    <col min="9229" max="9229" width="11.42578125" style="68" customWidth="1"/>
    <col min="9230" max="9230" width="10.5703125" style="68" customWidth="1"/>
    <col min="9231" max="9471" width="9.140625" style="68"/>
    <col min="9472" max="9472" width="4" style="68" customWidth="1"/>
    <col min="9473" max="9473" width="15.85546875" style="68" customWidth="1"/>
    <col min="9474" max="9474" width="11.7109375" style="68" customWidth="1"/>
    <col min="9475" max="9475" width="15.42578125" style="68" customWidth="1"/>
    <col min="9476" max="9476" width="10.85546875" style="68" customWidth="1"/>
    <col min="9477" max="9477" width="9.5703125" style="68" customWidth="1"/>
    <col min="9478" max="9478" width="10.7109375" style="68" customWidth="1"/>
    <col min="9479" max="9479" width="10.42578125" style="68" customWidth="1"/>
    <col min="9480" max="9480" width="13.28515625" style="68" customWidth="1"/>
    <col min="9481" max="9481" width="10.28515625" style="68" customWidth="1"/>
    <col min="9482" max="9482" width="9.7109375" style="68" customWidth="1"/>
    <col min="9483" max="9484" width="10.7109375" style="68" customWidth="1"/>
    <col min="9485" max="9485" width="11.42578125" style="68" customWidth="1"/>
    <col min="9486" max="9486" width="10.5703125" style="68" customWidth="1"/>
    <col min="9487" max="9727" width="9.140625" style="68"/>
    <col min="9728" max="9728" width="4" style="68" customWidth="1"/>
    <col min="9729" max="9729" width="15.85546875" style="68" customWidth="1"/>
    <col min="9730" max="9730" width="11.7109375" style="68" customWidth="1"/>
    <col min="9731" max="9731" width="15.42578125" style="68" customWidth="1"/>
    <col min="9732" max="9732" width="10.85546875" style="68" customWidth="1"/>
    <col min="9733" max="9733" width="9.5703125" style="68" customWidth="1"/>
    <col min="9734" max="9734" width="10.7109375" style="68" customWidth="1"/>
    <col min="9735" max="9735" width="10.42578125" style="68" customWidth="1"/>
    <col min="9736" max="9736" width="13.28515625" style="68" customWidth="1"/>
    <col min="9737" max="9737" width="10.28515625" style="68" customWidth="1"/>
    <col min="9738" max="9738" width="9.7109375" style="68" customWidth="1"/>
    <col min="9739" max="9740" width="10.7109375" style="68" customWidth="1"/>
    <col min="9741" max="9741" width="11.42578125" style="68" customWidth="1"/>
    <col min="9742" max="9742" width="10.5703125" style="68" customWidth="1"/>
    <col min="9743" max="9983" width="9.140625" style="68"/>
    <col min="9984" max="9984" width="4" style="68" customWidth="1"/>
    <col min="9985" max="9985" width="15.85546875" style="68" customWidth="1"/>
    <col min="9986" max="9986" width="11.7109375" style="68" customWidth="1"/>
    <col min="9987" max="9987" width="15.42578125" style="68" customWidth="1"/>
    <col min="9988" max="9988" width="10.85546875" style="68" customWidth="1"/>
    <col min="9989" max="9989" width="9.5703125" style="68" customWidth="1"/>
    <col min="9990" max="9990" width="10.7109375" style="68" customWidth="1"/>
    <col min="9991" max="9991" width="10.42578125" style="68" customWidth="1"/>
    <col min="9992" max="9992" width="13.28515625" style="68" customWidth="1"/>
    <col min="9993" max="9993" width="10.28515625" style="68" customWidth="1"/>
    <col min="9994" max="9994" width="9.7109375" style="68" customWidth="1"/>
    <col min="9995" max="9996" width="10.7109375" style="68" customWidth="1"/>
    <col min="9997" max="9997" width="11.42578125" style="68" customWidth="1"/>
    <col min="9998" max="9998" width="10.5703125" style="68" customWidth="1"/>
    <col min="9999" max="10239" width="9.140625" style="68"/>
    <col min="10240" max="10240" width="4" style="68" customWidth="1"/>
    <col min="10241" max="10241" width="15.85546875" style="68" customWidth="1"/>
    <col min="10242" max="10242" width="11.7109375" style="68" customWidth="1"/>
    <col min="10243" max="10243" width="15.42578125" style="68" customWidth="1"/>
    <col min="10244" max="10244" width="10.85546875" style="68" customWidth="1"/>
    <col min="10245" max="10245" width="9.5703125" style="68" customWidth="1"/>
    <col min="10246" max="10246" width="10.7109375" style="68" customWidth="1"/>
    <col min="10247" max="10247" width="10.42578125" style="68" customWidth="1"/>
    <col min="10248" max="10248" width="13.28515625" style="68" customWidth="1"/>
    <col min="10249" max="10249" width="10.28515625" style="68" customWidth="1"/>
    <col min="10250" max="10250" width="9.7109375" style="68" customWidth="1"/>
    <col min="10251" max="10252" width="10.7109375" style="68" customWidth="1"/>
    <col min="10253" max="10253" width="11.42578125" style="68" customWidth="1"/>
    <col min="10254" max="10254" width="10.5703125" style="68" customWidth="1"/>
    <col min="10255" max="10495" width="9.140625" style="68"/>
    <col min="10496" max="10496" width="4" style="68" customWidth="1"/>
    <col min="10497" max="10497" width="15.85546875" style="68" customWidth="1"/>
    <col min="10498" max="10498" width="11.7109375" style="68" customWidth="1"/>
    <col min="10499" max="10499" width="15.42578125" style="68" customWidth="1"/>
    <col min="10500" max="10500" width="10.85546875" style="68" customWidth="1"/>
    <col min="10501" max="10501" width="9.5703125" style="68" customWidth="1"/>
    <col min="10502" max="10502" width="10.7109375" style="68" customWidth="1"/>
    <col min="10503" max="10503" width="10.42578125" style="68" customWidth="1"/>
    <col min="10504" max="10504" width="13.28515625" style="68" customWidth="1"/>
    <col min="10505" max="10505" width="10.28515625" style="68" customWidth="1"/>
    <col min="10506" max="10506" width="9.7109375" style="68" customWidth="1"/>
    <col min="10507" max="10508" width="10.7109375" style="68" customWidth="1"/>
    <col min="10509" max="10509" width="11.42578125" style="68" customWidth="1"/>
    <col min="10510" max="10510" width="10.5703125" style="68" customWidth="1"/>
    <col min="10511" max="10751" width="9.140625" style="68"/>
    <col min="10752" max="10752" width="4" style="68" customWidth="1"/>
    <col min="10753" max="10753" width="15.85546875" style="68" customWidth="1"/>
    <col min="10754" max="10754" width="11.7109375" style="68" customWidth="1"/>
    <col min="10755" max="10755" width="15.42578125" style="68" customWidth="1"/>
    <col min="10756" max="10756" width="10.85546875" style="68" customWidth="1"/>
    <col min="10757" max="10757" width="9.5703125" style="68" customWidth="1"/>
    <col min="10758" max="10758" width="10.7109375" style="68" customWidth="1"/>
    <col min="10759" max="10759" width="10.42578125" style="68" customWidth="1"/>
    <col min="10760" max="10760" width="13.28515625" style="68" customWidth="1"/>
    <col min="10761" max="10761" width="10.28515625" style="68" customWidth="1"/>
    <col min="10762" max="10762" width="9.7109375" style="68" customWidth="1"/>
    <col min="10763" max="10764" width="10.7109375" style="68" customWidth="1"/>
    <col min="10765" max="10765" width="11.42578125" style="68" customWidth="1"/>
    <col min="10766" max="10766" width="10.5703125" style="68" customWidth="1"/>
    <col min="10767" max="11007" width="9.140625" style="68"/>
    <col min="11008" max="11008" width="4" style="68" customWidth="1"/>
    <col min="11009" max="11009" width="15.85546875" style="68" customWidth="1"/>
    <col min="11010" max="11010" width="11.7109375" style="68" customWidth="1"/>
    <col min="11011" max="11011" width="15.42578125" style="68" customWidth="1"/>
    <col min="11012" max="11012" width="10.85546875" style="68" customWidth="1"/>
    <col min="11013" max="11013" width="9.5703125" style="68" customWidth="1"/>
    <col min="11014" max="11014" width="10.7109375" style="68" customWidth="1"/>
    <col min="11015" max="11015" width="10.42578125" style="68" customWidth="1"/>
    <col min="11016" max="11016" width="13.28515625" style="68" customWidth="1"/>
    <col min="11017" max="11017" width="10.28515625" style="68" customWidth="1"/>
    <col min="11018" max="11018" width="9.7109375" style="68" customWidth="1"/>
    <col min="11019" max="11020" width="10.7109375" style="68" customWidth="1"/>
    <col min="11021" max="11021" width="11.42578125" style="68" customWidth="1"/>
    <col min="11022" max="11022" width="10.5703125" style="68" customWidth="1"/>
    <col min="11023" max="11263" width="9.140625" style="68"/>
    <col min="11264" max="11264" width="4" style="68" customWidth="1"/>
    <col min="11265" max="11265" width="15.85546875" style="68" customWidth="1"/>
    <col min="11266" max="11266" width="11.7109375" style="68" customWidth="1"/>
    <col min="11267" max="11267" width="15.42578125" style="68" customWidth="1"/>
    <col min="11268" max="11268" width="10.85546875" style="68" customWidth="1"/>
    <col min="11269" max="11269" width="9.5703125" style="68" customWidth="1"/>
    <col min="11270" max="11270" width="10.7109375" style="68" customWidth="1"/>
    <col min="11271" max="11271" width="10.42578125" style="68" customWidth="1"/>
    <col min="11272" max="11272" width="13.28515625" style="68" customWidth="1"/>
    <col min="11273" max="11273" width="10.28515625" style="68" customWidth="1"/>
    <col min="11274" max="11274" width="9.7109375" style="68" customWidth="1"/>
    <col min="11275" max="11276" width="10.7109375" style="68" customWidth="1"/>
    <col min="11277" max="11277" width="11.42578125" style="68" customWidth="1"/>
    <col min="11278" max="11278" width="10.5703125" style="68" customWidth="1"/>
    <col min="11279" max="11519" width="9.140625" style="68"/>
    <col min="11520" max="11520" width="4" style="68" customWidth="1"/>
    <col min="11521" max="11521" width="15.85546875" style="68" customWidth="1"/>
    <col min="11522" max="11522" width="11.7109375" style="68" customWidth="1"/>
    <col min="11523" max="11523" width="15.42578125" style="68" customWidth="1"/>
    <col min="11524" max="11524" width="10.85546875" style="68" customWidth="1"/>
    <col min="11525" max="11525" width="9.5703125" style="68" customWidth="1"/>
    <col min="11526" max="11526" width="10.7109375" style="68" customWidth="1"/>
    <col min="11527" max="11527" width="10.42578125" style="68" customWidth="1"/>
    <col min="11528" max="11528" width="13.28515625" style="68" customWidth="1"/>
    <col min="11529" max="11529" width="10.28515625" style="68" customWidth="1"/>
    <col min="11530" max="11530" width="9.7109375" style="68" customWidth="1"/>
    <col min="11531" max="11532" width="10.7109375" style="68" customWidth="1"/>
    <col min="11533" max="11533" width="11.42578125" style="68" customWidth="1"/>
    <col min="11534" max="11534" width="10.5703125" style="68" customWidth="1"/>
    <col min="11535" max="11775" width="9.140625" style="68"/>
    <col min="11776" max="11776" width="4" style="68" customWidth="1"/>
    <col min="11777" max="11777" width="15.85546875" style="68" customWidth="1"/>
    <col min="11778" max="11778" width="11.7109375" style="68" customWidth="1"/>
    <col min="11779" max="11779" width="15.42578125" style="68" customWidth="1"/>
    <col min="11780" max="11780" width="10.85546875" style="68" customWidth="1"/>
    <col min="11781" max="11781" width="9.5703125" style="68" customWidth="1"/>
    <col min="11782" max="11782" width="10.7109375" style="68" customWidth="1"/>
    <col min="11783" max="11783" width="10.42578125" style="68" customWidth="1"/>
    <col min="11784" max="11784" width="13.28515625" style="68" customWidth="1"/>
    <col min="11785" max="11785" width="10.28515625" style="68" customWidth="1"/>
    <col min="11786" max="11786" width="9.7109375" style="68" customWidth="1"/>
    <col min="11787" max="11788" width="10.7109375" style="68" customWidth="1"/>
    <col min="11789" max="11789" width="11.42578125" style="68" customWidth="1"/>
    <col min="11790" max="11790" width="10.5703125" style="68" customWidth="1"/>
    <col min="11791" max="12031" width="9.140625" style="68"/>
    <col min="12032" max="12032" width="4" style="68" customWidth="1"/>
    <col min="12033" max="12033" width="15.85546875" style="68" customWidth="1"/>
    <col min="12034" max="12034" width="11.7109375" style="68" customWidth="1"/>
    <col min="12035" max="12035" width="15.42578125" style="68" customWidth="1"/>
    <col min="12036" max="12036" width="10.85546875" style="68" customWidth="1"/>
    <col min="12037" max="12037" width="9.5703125" style="68" customWidth="1"/>
    <col min="12038" max="12038" width="10.7109375" style="68" customWidth="1"/>
    <col min="12039" max="12039" width="10.42578125" style="68" customWidth="1"/>
    <col min="12040" max="12040" width="13.28515625" style="68" customWidth="1"/>
    <col min="12041" max="12041" width="10.28515625" style="68" customWidth="1"/>
    <col min="12042" max="12042" width="9.7109375" style="68" customWidth="1"/>
    <col min="12043" max="12044" width="10.7109375" style="68" customWidth="1"/>
    <col min="12045" max="12045" width="11.42578125" style="68" customWidth="1"/>
    <col min="12046" max="12046" width="10.5703125" style="68" customWidth="1"/>
    <col min="12047" max="12287" width="9.140625" style="68"/>
    <col min="12288" max="12288" width="4" style="68" customWidth="1"/>
    <col min="12289" max="12289" width="15.85546875" style="68" customWidth="1"/>
    <col min="12290" max="12290" width="11.7109375" style="68" customWidth="1"/>
    <col min="12291" max="12291" width="15.42578125" style="68" customWidth="1"/>
    <col min="12292" max="12292" width="10.85546875" style="68" customWidth="1"/>
    <col min="12293" max="12293" width="9.5703125" style="68" customWidth="1"/>
    <col min="12294" max="12294" width="10.7109375" style="68" customWidth="1"/>
    <col min="12295" max="12295" width="10.42578125" style="68" customWidth="1"/>
    <col min="12296" max="12296" width="13.28515625" style="68" customWidth="1"/>
    <col min="12297" max="12297" width="10.28515625" style="68" customWidth="1"/>
    <col min="12298" max="12298" width="9.7109375" style="68" customWidth="1"/>
    <col min="12299" max="12300" width="10.7109375" style="68" customWidth="1"/>
    <col min="12301" max="12301" width="11.42578125" style="68" customWidth="1"/>
    <col min="12302" max="12302" width="10.5703125" style="68" customWidth="1"/>
    <col min="12303" max="12543" width="9.140625" style="68"/>
    <col min="12544" max="12544" width="4" style="68" customWidth="1"/>
    <col min="12545" max="12545" width="15.85546875" style="68" customWidth="1"/>
    <col min="12546" max="12546" width="11.7109375" style="68" customWidth="1"/>
    <col min="12547" max="12547" width="15.42578125" style="68" customWidth="1"/>
    <col min="12548" max="12548" width="10.85546875" style="68" customWidth="1"/>
    <col min="12549" max="12549" width="9.5703125" style="68" customWidth="1"/>
    <col min="12550" max="12550" width="10.7109375" style="68" customWidth="1"/>
    <col min="12551" max="12551" width="10.42578125" style="68" customWidth="1"/>
    <col min="12552" max="12552" width="13.28515625" style="68" customWidth="1"/>
    <col min="12553" max="12553" width="10.28515625" style="68" customWidth="1"/>
    <col min="12554" max="12554" width="9.7109375" style="68" customWidth="1"/>
    <col min="12555" max="12556" width="10.7109375" style="68" customWidth="1"/>
    <col min="12557" max="12557" width="11.42578125" style="68" customWidth="1"/>
    <col min="12558" max="12558" width="10.5703125" style="68" customWidth="1"/>
    <col min="12559" max="12799" width="9.140625" style="68"/>
    <col min="12800" max="12800" width="4" style="68" customWidth="1"/>
    <col min="12801" max="12801" width="15.85546875" style="68" customWidth="1"/>
    <col min="12802" max="12802" width="11.7109375" style="68" customWidth="1"/>
    <col min="12803" max="12803" width="15.42578125" style="68" customWidth="1"/>
    <col min="12804" max="12804" width="10.85546875" style="68" customWidth="1"/>
    <col min="12805" max="12805" width="9.5703125" style="68" customWidth="1"/>
    <col min="12806" max="12806" width="10.7109375" style="68" customWidth="1"/>
    <col min="12807" max="12807" width="10.42578125" style="68" customWidth="1"/>
    <col min="12808" max="12808" width="13.28515625" style="68" customWidth="1"/>
    <col min="12809" max="12809" width="10.28515625" style="68" customWidth="1"/>
    <col min="12810" max="12810" width="9.7109375" style="68" customWidth="1"/>
    <col min="12811" max="12812" width="10.7109375" style="68" customWidth="1"/>
    <col min="12813" max="12813" width="11.42578125" style="68" customWidth="1"/>
    <col min="12814" max="12814" width="10.5703125" style="68" customWidth="1"/>
    <col min="12815" max="13055" width="9.140625" style="68"/>
    <col min="13056" max="13056" width="4" style="68" customWidth="1"/>
    <col min="13057" max="13057" width="15.85546875" style="68" customWidth="1"/>
    <col min="13058" max="13058" width="11.7109375" style="68" customWidth="1"/>
    <col min="13059" max="13059" width="15.42578125" style="68" customWidth="1"/>
    <col min="13060" max="13060" width="10.85546875" style="68" customWidth="1"/>
    <col min="13061" max="13061" width="9.5703125" style="68" customWidth="1"/>
    <col min="13062" max="13062" width="10.7109375" style="68" customWidth="1"/>
    <col min="13063" max="13063" width="10.42578125" style="68" customWidth="1"/>
    <col min="13064" max="13064" width="13.28515625" style="68" customWidth="1"/>
    <col min="13065" max="13065" width="10.28515625" style="68" customWidth="1"/>
    <col min="13066" max="13066" width="9.7109375" style="68" customWidth="1"/>
    <col min="13067" max="13068" width="10.7109375" style="68" customWidth="1"/>
    <col min="13069" max="13069" width="11.42578125" style="68" customWidth="1"/>
    <col min="13070" max="13070" width="10.5703125" style="68" customWidth="1"/>
    <col min="13071" max="13311" width="9.140625" style="68"/>
    <col min="13312" max="13312" width="4" style="68" customWidth="1"/>
    <col min="13313" max="13313" width="15.85546875" style="68" customWidth="1"/>
    <col min="13314" max="13314" width="11.7109375" style="68" customWidth="1"/>
    <col min="13315" max="13315" width="15.42578125" style="68" customWidth="1"/>
    <col min="13316" max="13316" width="10.85546875" style="68" customWidth="1"/>
    <col min="13317" max="13317" width="9.5703125" style="68" customWidth="1"/>
    <col min="13318" max="13318" width="10.7109375" style="68" customWidth="1"/>
    <col min="13319" max="13319" width="10.42578125" style="68" customWidth="1"/>
    <col min="13320" max="13320" width="13.28515625" style="68" customWidth="1"/>
    <col min="13321" max="13321" width="10.28515625" style="68" customWidth="1"/>
    <col min="13322" max="13322" width="9.7109375" style="68" customWidth="1"/>
    <col min="13323" max="13324" width="10.7109375" style="68" customWidth="1"/>
    <col min="13325" max="13325" width="11.42578125" style="68" customWidth="1"/>
    <col min="13326" max="13326" width="10.5703125" style="68" customWidth="1"/>
    <col min="13327" max="13567" width="9.140625" style="68"/>
    <col min="13568" max="13568" width="4" style="68" customWidth="1"/>
    <col min="13569" max="13569" width="15.85546875" style="68" customWidth="1"/>
    <col min="13570" max="13570" width="11.7109375" style="68" customWidth="1"/>
    <col min="13571" max="13571" width="15.42578125" style="68" customWidth="1"/>
    <col min="13572" max="13572" width="10.85546875" style="68" customWidth="1"/>
    <col min="13573" max="13573" width="9.5703125" style="68" customWidth="1"/>
    <col min="13574" max="13574" width="10.7109375" style="68" customWidth="1"/>
    <col min="13575" max="13575" width="10.42578125" style="68" customWidth="1"/>
    <col min="13576" max="13576" width="13.28515625" style="68" customWidth="1"/>
    <col min="13577" max="13577" width="10.28515625" style="68" customWidth="1"/>
    <col min="13578" max="13578" width="9.7109375" style="68" customWidth="1"/>
    <col min="13579" max="13580" width="10.7109375" style="68" customWidth="1"/>
    <col min="13581" max="13581" width="11.42578125" style="68" customWidth="1"/>
    <col min="13582" max="13582" width="10.5703125" style="68" customWidth="1"/>
    <col min="13583" max="13823" width="9.140625" style="68"/>
    <col min="13824" max="13824" width="4" style="68" customWidth="1"/>
    <col min="13825" max="13825" width="15.85546875" style="68" customWidth="1"/>
    <col min="13826" max="13826" width="11.7109375" style="68" customWidth="1"/>
    <col min="13827" max="13827" width="15.42578125" style="68" customWidth="1"/>
    <col min="13828" max="13828" width="10.85546875" style="68" customWidth="1"/>
    <col min="13829" max="13829" width="9.5703125" style="68" customWidth="1"/>
    <col min="13830" max="13830" width="10.7109375" style="68" customWidth="1"/>
    <col min="13831" max="13831" width="10.42578125" style="68" customWidth="1"/>
    <col min="13832" max="13832" width="13.28515625" style="68" customWidth="1"/>
    <col min="13833" max="13833" width="10.28515625" style="68" customWidth="1"/>
    <col min="13834" max="13834" width="9.7109375" style="68" customWidth="1"/>
    <col min="13835" max="13836" width="10.7109375" style="68" customWidth="1"/>
    <col min="13837" max="13837" width="11.42578125" style="68" customWidth="1"/>
    <col min="13838" max="13838" width="10.5703125" style="68" customWidth="1"/>
    <col min="13839" max="14079" width="9.140625" style="68"/>
    <col min="14080" max="14080" width="4" style="68" customWidth="1"/>
    <col min="14081" max="14081" width="15.85546875" style="68" customWidth="1"/>
    <col min="14082" max="14082" width="11.7109375" style="68" customWidth="1"/>
    <col min="14083" max="14083" width="15.42578125" style="68" customWidth="1"/>
    <col min="14084" max="14084" width="10.85546875" style="68" customWidth="1"/>
    <col min="14085" max="14085" width="9.5703125" style="68" customWidth="1"/>
    <col min="14086" max="14086" width="10.7109375" style="68" customWidth="1"/>
    <col min="14087" max="14087" width="10.42578125" style="68" customWidth="1"/>
    <col min="14088" max="14088" width="13.28515625" style="68" customWidth="1"/>
    <col min="14089" max="14089" width="10.28515625" style="68" customWidth="1"/>
    <col min="14090" max="14090" width="9.7109375" style="68" customWidth="1"/>
    <col min="14091" max="14092" width="10.7109375" style="68" customWidth="1"/>
    <col min="14093" max="14093" width="11.42578125" style="68" customWidth="1"/>
    <col min="14094" max="14094" width="10.5703125" style="68" customWidth="1"/>
    <col min="14095" max="14335" width="9.140625" style="68"/>
    <col min="14336" max="14336" width="4" style="68" customWidth="1"/>
    <col min="14337" max="14337" width="15.85546875" style="68" customWidth="1"/>
    <col min="14338" max="14338" width="11.7109375" style="68" customWidth="1"/>
    <col min="14339" max="14339" width="15.42578125" style="68" customWidth="1"/>
    <col min="14340" max="14340" width="10.85546875" style="68" customWidth="1"/>
    <col min="14341" max="14341" width="9.5703125" style="68" customWidth="1"/>
    <col min="14342" max="14342" width="10.7109375" style="68" customWidth="1"/>
    <col min="14343" max="14343" width="10.42578125" style="68" customWidth="1"/>
    <col min="14344" max="14344" width="13.28515625" style="68" customWidth="1"/>
    <col min="14345" max="14345" width="10.28515625" style="68" customWidth="1"/>
    <col min="14346" max="14346" width="9.7109375" style="68" customWidth="1"/>
    <col min="14347" max="14348" width="10.7109375" style="68" customWidth="1"/>
    <col min="14349" max="14349" width="11.42578125" style="68" customWidth="1"/>
    <col min="14350" max="14350" width="10.5703125" style="68" customWidth="1"/>
    <col min="14351" max="14591" width="9.140625" style="68"/>
    <col min="14592" max="14592" width="4" style="68" customWidth="1"/>
    <col min="14593" max="14593" width="15.85546875" style="68" customWidth="1"/>
    <col min="14594" max="14594" width="11.7109375" style="68" customWidth="1"/>
    <col min="14595" max="14595" width="15.42578125" style="68" customWidth="1"/>
    <col min="14596" max="14596" width="10.85546875" style="68" customWidth="1"/>
    <col min="14597" max="14597" width="9.5703125" style="68" customWidth="1"/>
    <col min="14598" max="14598" width="10.7109375" style="68" customWidth="1"/>
    <col min="14599" max="14599" width="10.42578125" style="68" customWidth="1"/>
    <col min="14600" max="14600" width="13.28515625" style="68" customWidth="1"/>
    <col min="14601" max="14601" width="10.28515625" style="68" customWidth="1"/>
    <col min="14602" max="14602" width="9.7109375" style="68" customWidth="1"/>
    <col min="14603" max="14604" width="10.7109375" style="68" customWidth="1"/>
    <col min="14605" max="14605" width="11.42578125" style="68" customWidth="1"/>
    <col min="14606" max="14606" width="10.5703125" style="68" customWidth="1"/>
    <col min="14607" max="14847" width="9.140625" style="68"/>
    <col min="14848" max="14848" width="4" style="68" customWidth="1"/>
    <col min="14849" max="14849" width="15.85546875" style="68" customWidth="1"/>
    <col min="14850" max="14850" width="11.7109375" style="68" customWidth="1"/>
    <col min="14851" max="14851" width="15.42578125" style="68" customWidth="1"/>
    <col min="14852" max="14852" width="10.85546875" style="68" customWidth="1"/>
    <col min="14853" max="14853" width="9.5703125" style="68" customWidth="1"/>
    <col min="14854" max="14854" width="10.7109375" style="68" customWidth="1"/>
    <col min="14855" max="14855" width="10.42578125" style="68" customWidth="1"/>
    <col min="14856" max="14856" width="13.28515625" style="68" customWidth="1"/>
    <col min="14857" max="14857" width="10.28515625" style="68" customWidth="1"/>
    <col min="14858" max="14858" width="9.7109375" style="68" customWidth="1"/>
    <col min="14859" max="14860" width="10.7109375" style="68" customWidth="1"/>
    <col min="14861" max="14861" width="11.42578125" style="68" customWidth="1"/>
    <col min="14862" max="14862" width="10.5703125" style="68" customWidth="1"/>
    <col min="14863" max="15103" width="9.140625" style="68"/>
    <col min="15104" max="15104" width="4" style="68" customWidth="1"/>
    <col min="15105" max="15105" width="15.85546875" style="68" customWidth="1"/>
    <col min="15106" max="15106" width="11.7109375" style="68" customWidth="1"/>
    <col min="15107" max="15107" width="15.42578125" style="68" customWidth="1"/>
    <col min="15108" max="15108" width="10.85546875" style="68" customWidth="1"/>
    <col min="15109" max="15109" width="9.5703125" style="68" customWidth="1"/>
    <col min="15110" max="15110" width="10.7109375" style="68" customWidth="1"/>
    <col min="15111" max="15111" width="10.42578125" style="68" customWidth="1"/>
    <col min="15112" max="15112" width="13.28515625" style="68" customWidth="1"/>
    <col min="15113" max="15113" width="10.28515625" style="68" customWidth="1"/>
    <col min="15114" max="15114" width="9.7109375" style="68" customWidth="1"/>
    <col min="15115" max="15116" width="10.7109375" style="68" customWidth="1"/>
    <col min="15117" max="15117" width="11.42578125" style="68" customWidth="1"/>
    <col min="15118" max="15118" width="10.5703125" style="68" customWidth="1"/>
    <col min="15119" max="15359" width="9.140625" style="68"/>
    <col min="15360" max="15360" width="4" style="68" customWidth="1"/>
    <col min="15361" max="15361" width="15.85546875" style="68" customWidth="1"/>
    <col min="15362" max="15362" width="11.7109375" style="68" customWidth="1"/>
    <col min="15363" max="15363" width="15.42578125" style="68" customWidth="1"/>
    <col min="15364" max="15364" width="10.85546875" style="68" customWidth="1"/>
    <col min="15365" max="15365" width="9.5703125" style="68" customWidth="1"/>
    <col min="15366" max="15366" width="10.7109375" style="68" customWidth="1"/>
    <col min="15367" max="15367" width="10.42578125" style="68" customWidth="1"/>
    <col min="15368" max="15368" width="13.28515625" style="68" customWidth="1"/>
    <col min="15369" max="15369" width="10.28515625" style="68" customWidth="1"/>
    <col min="15370" max="15370" width="9.7109375" style="68" customWidth="1"/>
    <col min="15371" max="15372" width="10.7109375" style="68" customWidth="1"/>
    <col min="15373" max="15373" width="11.42578125" style="68" customWidth="1"/>
    <col min="15374" max="15374" width="10.5703125" style="68" customWidth="1"/>
    <col min="15375" max="15615" width="9.140625" style="68"/>
    <col min="15616" max="15616" width="4" style="68" customWidth="1"/>
    <col min="15617" max="15617" width="15.85546875" style="68" customWidth="1"/>
    <col min="15618" max="15618" width="11.7109375" style="68" customWidth="1"/>
    <col min="15619" max="15619" width="15.42578125" style="68" customWidth="1"/>
    <col min="15620" max="15620" width="10.85546875" style="68" customWidth="1"/>
    <col min="15621" max="15621" width="9.5703125" style="68" customWidth="1"/>
    <col min="15622" max="15622" width="10.7109375" style="68" customWidth="1"/>
    <col min="15623" max="15623" width="10.42578125" style="68" customWidth="1"/>
    <col min="15624" max="15624" width="13.28515625" style="68" customWidth="1"/>
    <col min="15625" max="15625" width="10.28515625" style="68" customWidth="1"/>
    <col min="15626" max="15626" width="9.7109375" style="68" customWidth="1"/>
    <col min="15627" max="15628" width="10.7109375" style="68" customWidth="1"/>
    <col min="15629" max="15629" width="11.42578125" style="68" customWidth="1"/>
    <col min="15630" max="15630" width="10.5703125" style="68" customWidth="1"/>
    <col min="15631" max="15871" width="9.140625" style="68"/>
    <col min="15872" max="15872" width="4" style="68" customWidth="1"/>
    <col min="15873" max="15873" width="15.85546875" style="68" customWidth="1"/>
    <col min="15874" max="15874" width="11.7109375" style="68" customWidth="1"/>
    <col min="15875" max="15875" width="15.42578125" style="68" customWidth="1"/>
    <col min="15876" max="15876" width="10.85546875" style="68" customWidth="1"/>
    <col min="15877" max="15877" width="9.5703125" style="68" customWidth="1"/>
    <col min="15878" max="15878" width="10.7109375" style="68" customWidth="1"/>
    <col min="15879" max="15879" width="10.42578125" style="68" customWidth="1"/>
    <col min="15880" max="15880" width="13.28515625" style="68" customWidth="1"/>
    <col min="15881" max="15881" width="10.28515625" style="68" customWidth="1"/>
    <col min="15882" max="15882" width="9.7109375" style="68" customWidth="1"/>
    <col min="15883" max="15884" width="10.7109375" style="68" customWidth="1"/>
    <col min="15885" max="15885" width="11.42578125" style="68" customWidth="1"/>
    <col min="15886" max="15886" width="10.5703125" style="68" customWidth="1"/>
    <col min="15887" max="16127" width="9.140625" style="68"/>
    <col min="16128" max="16128" width="4" style="68" customWidth="1"/>
    <col min="16129" max="16129" width="15.85546875" style="68" customWidth="1"/>
    <col min="16130" max="16130" width="11.7109375" style="68" customWidth="1"/>
    <col min="16131" max="16131" width="15.42578125" style="68" customWidth="1"/>
    <col min="16132" max="16132" width="10.85546875" style="68" customWidth="1"/>
    <col min="16133" max="16133" width="9.5703125" style="68" customWidth="1"/>
    <col min="16134" max="16134" width="10.7109375" style="68" customWidth="1"/>
    <col min="16135" max="16135" width="10.42578125" style="68" customWidth="1"/>
    <col min="16136" max="16136" width="13.28515625" style="68" customWidth="1"/>
    <col min="16137" max="16137" width="10.28515625" style="68" customWidth="1"/>
    <col min="16138" max="16138" width="9.7109375" style="68" customWidth="1"/>
    <col min="16139" max="16140" width="10.7109375" style="68" customWidth="1"/>
    <col min="16141" max="16141" width="11.42578125" style="68" customWidth="1"/>
    <col min="16142" max="16142" width="10.5703125" style="68" customWidth="1"/>
    <col min="16143" max="16384" width="9.140625" style="68"/>
  </cols>
  <sheetData>
    <row r="1" spans="1:15" ht="15">
      <c r="M1" s="195"/>
      <c r="N1" s="195"/>
    </row>
    <row r="3" spans="1:15" ht="15.75">
      <c r="B3" s="196" t="s">
        <v>65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5.75">
      <c r="B4" s="196" t="s">
        <v>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5">
      <c r="B5" s="70"/>
      <c r="C5" s="70"/>
      <c r="D5" s="71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5" ht="52.5" customHeight="1">
      <c r="A6" s="197" t="s">
        <v>1</v>
      </c>
      <c r="B6" s="199" t="s">
        <v>27</v>
      </c>
      <c r="C6" s="202" t="s">
        <v>28</v>
      </c>
      <c r="D6" s="202"/>
      <c r="E6" s="202"/>
      <c r="F6" s="202" t="s">
        <v>29</v>
      </c>
      <c r="G6" s="202"/>
      <c r="H6" s="202" t="s">
        <v>30</v>
      </c>
      <c r="I6" s="202"/>
      <c r="J6" s="202"/>
      <c r="K6" s="202" t="s">
        <v>31</v>
      </c>
      <c r="L6" s="202"/>
      <c r="M6" s="202" t="s">
        <v>56</v>
      </c>
      <c r="N6" s="202"/>
    </row>
    <row r="7" spans="1:15" ht="54.75" customHeight="1">
      <c r="A7" s="198"/>
      <c r="B7" s="200"/>
      <c r="C7" s="202" t="s">
        <v>33</v>
      </c>
      <c r="D7" s="202" t="s">
        <v>34</v>
      </c>
      <c r="E7" s="202"/>
      <c r="F7" s="202" t="s">
        <v>35</v>
      </c>
      <c r="G7" s="202" t="s">
        <v>11</v>
      </c>
      <c r="H7" s="202" t="s">
        <v>36</v>
      </c>
      <c r="I7" s="202" t="s">
        <v>37</v>
      </c>
      <c r="J7" s="202"/>
      <c r="K7" s="202" t="s">
        <v>35</v>
      </c>
      <c r="L7" s="202" t="s">
        <v>11</v>
      </c>
      <c r="M7" s="202" t="s">
        <v>38</v>
      </c>
      <c r="N7" s="202" t="s">
        <v>47</v>
      </c>
    </row>
    <row r="8" spans="1:15" ht="44.25" customHeight="1">
      <c r="A8" s="198"/>
      <c r="B8" s="201"/>
      <c r="C8" s="203"/>
      <c r="D8" s="74" t="s">
        <v>35</v>
      </c>
      <c r="E8" s="73" t="s">
        <v>11</v>
      </c>
      <c r="F8" s="203"/>
      <c r="G8" s="203"/>
      <c r="H8" s="203"/>
      <c r="I8" s="73" t="s">
        <v>35</v>
      </c>
      <c r="J8" s="73" t="s">
        <v>11</v>
      </c>
      <c r="K8" s="203"/>
      <c r="L8" s="203"/>
      <c r="M8" s="203"/>
      <c r="N8" s="203"/>
    </row>
    <row r="9" spans="1:15" s="75" customFormat="1" ht="21.75" customHeight="1">
      <c r="A9" s="206" t="s">
        <v>40</v>
      </c>
      <c r="B9" s="207"/>
      <c r="C9" s="125">
        <f>C10+C11+C12+C13+C14+C15+C16+C17+C18+C19+C20+C21+C22</f>
        <v>3543.5766187999998</v>
      </c>
      <c r="D9" s="125">
        <f>(C10*D10+C11*D11+C12*D12+C13*D13+C14*D14+C15*D15+C16*D16+C17*D17+C18*D18+C19*D19+C20*D20+C21*D21+C22*D22)/C9</f>
        <v>0.8831359933218822</v>
      </c>
      <c r="E9" s="125">
        <f>(C10*E10+C11*E11+C12*E12+C13*E13+C14*E14+C15*E15+C16*E16+C17*E17+C18*E18+C19*E19+C20*E20+C21*E21+C22*E22)/C9</f>
        <v>0.13231174442582649</v>
      </c>
      <c r="F9" s="125">
        <f>F10+F11+F12+F13+F14+F15+F16+F17+F18+F19+F20+F21+F22</f>
        <v>3129.4600571561346</v>
      </c>
      <c r="G9" s="125">
        <f>G10+G11+G12+G13+G14+G15+G16+G17+G18+G19+G20+G21+G22</f>
        <v>468.85680393999996</v>
      </c>
      <c r="H9" s="125">
        <f>H10+H11+H12+H13+H14+H15+H16+H17+H18+H19+H20+H21+H22</f>
        <v>522.38890079999999</v>
      </c>
      <c r="I9" s="125">
        <f>(H10*I10+H11*I11+H12*I12+H13*I13+H14*I14+H15*I15+H16*I16+H17*I17+H18*I18+H19*I19+H20*I20+H21*I21+H22*I22)/H9</f>
        <v>6.0020570051437812</v>
      </c>
      <c r="J9" s="125">
        <f>(H10*J10+H11*J11+H12*J12+H13*J13+H14*J14+H15*J15+H16*J16+H17*J17+H18*J18+H19*J19+H20*J20+H21*J21+H22*J22)/H9</f>
        <v>0.900461412651821</v>
      </c>
      <c r="K9" s="125">
        <f>K10+K11+K12+K13+K14+K15+K16+K17+K18+K19+K20+K21+K22</f>
        <v>3135.4079614559996</v>
      </c>
      <c r="L9" s="125">
        <f>L10+L11+L12+L13+L14+L15+L16+L17+L18+L19+L20+L21+L22</f>
        <v>470.39104756799998</v>
      </c>
      <c r="M9" s="132">
        <f t="shared" ref="M9:N22" si="0">F9-K9</f>
        <v>-5.9479042998650584</v>
      </c>
      <c r="N9" s="132">
        <f t="shared" si="0"/>
        <v>-1.5342436280000129</v>
      </c>
    </row>
    <row r="10" spans="1:15" ht="21.75" customHeight="1">
      <c r="A10" s="121">
        <v>1</v>
      </c>
      <c r="B10" s="124" t="s">
        <v>41</v>
      </c>
      <c r="C10" s="80">
        <v>167.06933600000011</v>
      </c>
      <c r="D10" s="77">
        <v>0.99466831464512417</v>
      </c>
      <c r="E10" s="77">
        <v>0.15</v>
      </c>
      <c r="F10" s="127">
        <f t="shared" ref="F10:F22" si="1">C10*D10</f>
        <v>166.17857486800008</v>
      </c>
      <c r="G10" s="127">
        <f t="shared" ref="G10:G22" si="2">C10*E10</f>
        <v>25.060400400000017</v>
      </c>
      <c r="H10" s="78">
        <v>25.733376</v>
      </c>
      <c r="I10" s="77">
        <v>7.12</v>
      </c>
      <c r="J10" s="77">
        <v>0.98</v>
      </c>
      <c r="K10" s="127">
        <f t="shared" ref="K10:K22" si="3">H10*I10</f>
        <v>183.22163712</v>
      </c>
      <c r="L10" s="127">
        <f t="shared" ref="L10:L22" si="4">H10*J10</f>
        <v>25.21870848</v>
      </c>
      <c r="M10" s="127">
        <f t="shared" si="0"/>
        <v>-17.043062251999913</v>
      </c>
      <c r="N10" s="127">
        <f t="shared" si="0"/>
        <v>-0.15830807999998342</v>
      </c>
      <c r="O10" s="85"/>
    </row>
    <row r="11" spans="1:15" ht="21.75" customHeight="1">
      <c r="A11" s="121">
        <v>2</v>
      </c>
      <c r="B11" s="124" t="s">
        <v>42</v>
      </c>
      <c r="C11" s="80">
        <v>397.24714399999999</v>
      </c>
      <c r="D11" s="77">
        <v>1.0221694445914002</v>
      </c>
      <c r="E11" s="77">
        <v>0.17</v>
      </c>
      <c r="F11" s="127">
        <f t="shared" si="1"/>
        <v>406.05389254799996</v>
      </c>
      <c r="G11" s="127">
        <f t="shared" si="2"/>
        <v>67.532014480000001</v>
      </c>
      <c r="H11" s="78">
        <v>66.885451199999991</v>
      </c>
      <c r="I11" s="77">
        <v>5.97</v>
      </c>
      <c r="J11" s="77">
        <v>0.87</v>
      </c>
      <c r="K11" s="127">
        <f t="shared" si="3"/>
        <v>399.30614366399993</v>
      </c>
      <c r="L11" s="127">
        <f t="shared" si="4"/>
        <v>58.190342543999989</v>
      </c>
      <c r="M11" s="127">
        <f t="shared" si="0"/>
        <v>6.7477488840000319</v>
      </c>
      <c r="N11" s="127">
        <f t="shared" si="0"/>
        <v>9.3416719360000116</v>
      </c>
      <c r="O11" s="85"/>
    </row>
    <row r="12" spans="1:15" ht="21.75" customHeight="1">
      <c r="A12" s="121">
        <v>3</v>
      </c>
      <c r="B12" s="124" t="s">
        <v>20</v>
      </c>
      <c r="C12" s="80">
        <v>564.31773440000006</v>
      </c>
      <c r="D12" s="77">
        <v>0.961216759520645</v>
      </c>
      <c r="E12" s="77">
        <v>0.15</v>
      </c>
      <c r="F12" s="127">
        <f t="shared" si="1"/>
        <v>542.43166400000007</v>
      </c>
      <c r="G12" s="127">
        <f t="shared" si="2"/>
        <v>84.647660160000001</v>
      </c>
      <c r="H12" s="78">
        <v>48.269088000000004</v>
      </c>
      <c r="I12" s="77">
        <v>5.98</v>
      </c>
      <c r="J12" s="77">
        <v>0.86</v>
      </c>
      <c r="K12" s="127">
        <f t="shared" si="3"/>
        <v>288.64914624000005</v>
      </c>
      <c r="L12" s="127">
        <f t="shared" si="4"/>
        <v>41.511415679999999</v>
      </c>
      <c r="M12" s="127">
        <f t="shared" si="0"/>
        <v>253.78251776000002</v>
      </c>
      <c r="N12" s="127">
        <f t="shared" si="0"/>
        <v>43.136244480000002</v>
      </c>
      <c r="O12" s="85"/>
    </row>
    <row r="13" spans="1:15" ht="21.75" customHeight="1">
      <c r="A13" s="121">
        <v>4</v>
      </c>
      <c r="B13" s="124" t="s">
        <v>15</v>
      </c>
      <c r="C13" s="80">
        <v>99.142003200000062</v>
      </c>
      <c r="D13" s="77">
        <v>0.35833334488847607</v>
      </c>
      <c r="E13" s="127">
        <v>0.05</v>
      </c>
      <c r="F13" s="127">
        <f t="shared" si="1"/>
        <v>35.525885625600019</v>
      </c>
      <c r="G13" s="127">
        <f t="shared" si="2"/>
        <v>4.9571001600000031</v>
      </c>
      <c r="H13" s="78">
        <v>0.94521600000000006</v>
      </c>
      <c r="I13" s="127">
        <v>0.57364716636197433</v>
      </c>
      <c r="J13" s="127">
        <v>7.2723948811700176E-2</v>
      </c>
      <c r="K13" s="127">
        <f t="shared" si="3"/>
        <v>0.54222048</v>
      </c>
      <c r="L13" s="127">
        <f t="shared" si="4"/>
        <v>6.8739839999999997E-2</v>
      </c>
      <c r="M13" s="127">
        <f t="shared" si="0"/>
        <v>34.983665145600021</v>
      </c>
      <c r="N13" s="127">
        <f t="shared" si="0"/>
        <v>4.888360320000003</v>
      </c>
      <c r="O13" s="85"/>
    </row>
    <row r="14" spans="1:15" ht="21.75" customHeight="1">
      <c r="A14" s="121">
        <v>5</v>
      </c>
      <c r="B14" s="124" t="s">
        <v>43</v>
      </c>
      <c r="C14" s="80">
        <v>161.67847119999993</v>
      </c>
      <c r="D14" s="77">
        <v>0.76562481050971265</v>
      </c>
      <c r="E14" s="77">
        <v>0.12</v>
      </c>
      <c r="F14" s="127">
        <f t="shared" si="1"/>
        <v>123.78504887599998</v>
      </c>
      <c r="G14" s="127">
        <f t="shared" si="2"/>
        <v>19.401416543999993</v>
      </c>
      <c r="H14" s="78">
        <v>26.403148800000007</v>
      </c>
      <c r="I14" s="77">
        <v>6.8141204067296703</v>
      </c>
      <c r="J14" s="77">
        <v>0.96</v>
      </c>
      <c r="K14" s="127">
        <f t="shared" si="3"/>
        <v>179.91423504000005</v>
      </c>
      <c r="L14" s="127">
        <f t="shared" si="4"/>
        <v>25.347022848000005</v>
      </c>
      <c r="M14" s="127">
        <f t="shared" si="0"/>
        <v>-56.129186164000075</v>
      </c>
      <c r="N14" s="127">
        <f t="shared" si="0"/>
        <v>-5.9456063040000124</v>
      </c>
      <c r="O14" s="85"/>
    </row>
    <row r="15" spans="1:15" ht="21.75" customHeight="1">
      <c r="A15" s="121">
        <v>6</v>
      </c>
      <c r="B15" s="124" t="s">
        <v>19</v>
      </c>
      <c r="C15" s="80">
        <v>526.08056799999997</v>
      </c>
      <c r="D15" s="82">
        <v>1.0696785293920987</v>
      </c>
      <c r="E15" s="82">
        <v>0.17</v>
      </c>
      <c r="F15" s="127">
        <f t="shared" si="1"/>
        <v>562.73708832</v>
      </c>
      <c r="G15" s="127">
        <f t="shared" si="2"/>
        <v>89.433696560000001</v>
      </c>
      <c r="H15" s="78">
        <v>70.5360096</v>
      </c>
      <c r="I15" s="82">
        <v>6.21</v>
      </c>
      <c r="J15" s="82">
        <v>0.94</v>
      </c>
      <c r="K15" s="127">
        <f t="shared" si="3"/>
        <v>438.02861961600001</v>
      </c>
      <c r="L15" s="127">
        <f t="shared" si="4"/>
        <v>66.303849024000002</v>
      </c>
      <c r="M15" s="127">
        <f t="shared" si="0"/>
        <v>124.70846870399998</v>
      </c>
      <c r="N15" s="127">
        <f t="shared" si="0"/>
        <v>23.129847536</v>
      </c>
      <c r="O15" s="85"/>
    </row>
    <row r="16" spans="1:15" ht="21.75" customHeight="1">
      <c r="A16" s="121">
        <v>7</v>
      </c>
      <c r="B16" s="124" t="s">
        <v>21</v>
      </c>
      <c r="C16" s="80">
        <v>255.14903199999995</v>
      </c>
      <c r="D16" s="82">
        <v>1.0954955038826095</v>
      </c>
      <c r="E16" s="82">
        <v>0.16</v>
      </c>
      <c r="F16" s="127">
        <f t="shared" si="1"/>
        <v>279.51461737599999</v>
      </c>
      <c r="G16" s="127">
        <f t="shared" si="2"/>
        <v>40.823845119999994</v>
      </c>
      <c r="H16" s="78">
        <v>51.931295999999989</v>
      </c>
      <c r="I16" s="82">
        <v>5.73</v>
      </c>
      <c r="J16" s="82">
        <v>0.87</v>
      </c>
      <c r="K16" s="127">
        <f t="shared" si="3"/>
        <v>297.56632607999995</v>
      </c>
      <c r="L16" s="127">
        <f t="shared" si="4"/>
        <v>45.180227519999988</v>
      </c>
      <c r="M16" s="127">
        <f t="shared" si="0"/>
        <v>-18.051708703999964</v>
      </c>
      <c r="N16" s="127">
        <f t="shared" si="0"/>
        <v>-4.356382399999994</v>
      </c>
      <c r="O16" s="85"/>
    </row>
    <row r="17" spans="1:15" ht="21.75" customHeight="1">
      <c r="A17" s="121">
        <v>8</v>
      </c>
      <c r="B17" s="124" t="s">
        <v>22</v>
      </c>
      <c r="C17" s="80">
        <v>414.39279199999999</v>
      </c>
      <c r="D17" s="82">
        <v>0.79429115199412015</v>
      </c>
      <c r="E17" s="82">
        <v>0.12</v>
      </c>
      <c r="F17" s="127">
        <f t="shared" si="1"/>
        <v>329.14852813573981</v>
      </c>
      <c r="G17" s="127">
        <f t="shared" si="2"/>
        <v>49.727135039999993</v>
      </c>
      <c r="H17" s="78">
        <v>156.4428096</v>
      </c>
      <c r="I17" s="82">
        <v>5.97</v>
      </c>
      <c r="J17" s="82">
        <v>0.92</v>
      </c>
      <c r="K17" s="127">
        <f t="shared" si="3"/>
        <v>933.96357331199999</v>
      </c>
      <c r="L17" s="127">
        <f t="shared" si="4"/>
        <v>143.927384832</v>
      </c>
      <c r="M17" s="127">
        <f t="shared" si="0"/>
        <v>-604.81504517626013</v>
      </c>
      <c r="N17" s="127">
        <f t="shared" si="0"/>
        <v>-94.200249792000008</v>
      </c>
      <c r="O17" s="85"/>
    </row>
    <row r="18" spans="1:15" ht="21.75" customHeight="1">
      <c r="A18" s="121">
        <v>9</v>
      </c>
      <c r="B18" s="124" t="s">
        <v>23</v>
      </c>
      <c r="C18" s="80">
        <v>409.44921599999975</v>
      </c>
      <c r="D18" s="82">
        <v>1.0121367616344392</v>
      </c>
      <c r="E18" s="82">
        <v>0.15</v>
      </c>
      <c r="F18" s="127">
        <f t="shared" si="1"/>
        <v>414.41860353599975</v>
      </c>
      <c r="G18" s="127">
        <f t="shared" si="2"/>
        <v>61.417382399999958</v>
      </c>
      <c r="H18" s="78">
        <v>71.447039999999987</v>
      </c>
      <c r="I18" s="82">
        <v>5.73</v>
      </c>
      <c r="J18" s="82">
        <v>0.89</v>
      </c>
      <c r="K18" s="127">
        <f t="shared" si="3"/>
        <v>409.39153919999995</v>
      </c>
      <c r="L18" s="127">
        <f t="shared" si="4"/>
        <v>63.587865599999986</v>
      </c>
      <c r="M18" s="127">
        <f t="shared" si="0"/>
        <v>5.0270643359997962</v>
      </c>
      <c r="N18" s="127">
        <f t="shared" si="0"/>
        <v>-2.170483200000028</v>
      </c>
      <c r="O18" s="85"/>
    </row>
    <row r="19" spans="1:15" ht="21.75" customHeight="1">
      <c r="A19" s="121">
        <v>10</v>
      </c>
      <c r="B19" s="124" t="s">
        <v>44</v>
      </c>
      <c r="C19" s="80">
        <v>104.06364960000001</v>
      </c>
      <c r="D19" s="82">
        <v>0.58239501429901808</v>
      </c>
      <c r="E19" s="82">
        <v>0.05</v>
      </c>
      <c r="F19" s="127">
        <f t="shared" si="1"/>
        <v>60.606150696800007</v>
      </c>
      <c r="G19" s="127">
        <f t="shared" si="2"/>
        <v>5.2031824800000006</v>
      </c>
      <c r="H19" s="78">
        <v>0.76550399999999985</v>
      </c>
      <c r="I19" s="82">
        <v>1.83</v>
      </c>
      <c r="J19" s="82">
        <v>0.35</v>
      </c>
      <c r="K19" s="127">
        <f t="shared" si="3"/>
        <v>1.4008723199999997</v>
      </c>
      <c r="L19" s="127">
        <f t="shared" si="4"/>
        <v>0.26792639999999995</v>
      </c>
      <c r="M19" s="127">
        <f t="shared" si="0"/>
        <v>59.20527837680001</v>
      </c>
      <c r="N19" s="127">
        <f t="shared" si="0"/>
        <v>4.9352560800000003</v>
      </c>
      <c r="O19" s="85"/>
    </row>
    <row r="20" spans="1:15" ht="21.75" customHeight="1">
      <c r="A20" s="72">
        <v>11</v>
      </c>
      <c r="B20" s="131" t="s">
        <v>57</v>
      </c>
      <c r="C20" s="83">
        <v>107.16720999999987</v>
      </c>
      <c r="D20" s="82">
        <v>0.50287796220504388</v>
      </c>
      <c r="E20" s="82">
        <v>0.05</v>
      </c>
      <c r="F20" s="127">
        <f t="shared" si="1"/>
        <v>53.892028179999933</v>
      </c>
      <c r="G20" s="127">
        <f t="shared" si="2"/>
        <v>5.3583604999999936</v>
      </c>
      <c r="H20" s="78">
        <v>0.26179200000000002</v>
      </c>
      <c r="I20" s="82">
        <v>1.2414191419141913</v>
      </c>
      <c r="J20" s="82">
        <v>0.24</v>
      </c>
      <c r="K20" s="127">
        <f t="shared" si="3"/>
        <v>0.32499359999999999</v>
      </c>
      <c r="L20" s="127">
        <f t="shared" si="4"/>
        <v>6.283008000000001E-2</v>
      </c>
      <c r="M20" s="127">
        <f t="shared" si="0"/>
        <v>53.567034579999934</v>
      </c>
      <c r="N20" s="127">
        <f t="shared" si="0"/>
        <v>5.2955304199999933</v>
      </c>
      <c r="O20" s="85"/>
    </row>
    <row r="21" spans="1:15" ht="21.75" customHeight="1">
      <c r="A21" s="121">
        <v>11</v>
      </c>
      <c r="B21" s="124" t="s">
        <v>45</v>
      </c>
      <c r="C21" s="76">
        <v>159.63630239999992</v>
      </c>
      <c r="D21" s="77">
        <v>0.42468919335731248</v>
      </c>
      <c r="E21" s="82">
        <v>0.04</v>
      </c>
      <c r="F21" s="127">
        <f t="shared" si="1"/>
        <v>67.795812496799968</v>
      </c>
      <c r="G21" s="127">
        <f t="shared" si="2"/>
        <v>6.3854520959999972</v>
      </c>
      <c r="H21" s="76">
        <v>1.0025856000000002</v>
      </c>
      <c r="I21" s="77">
        <v>0.59</v>
      </c>
      <c r="J21" s="82">
        <v>7.1284327243479259E-2</v>
      </c>
      <c r="K21" s="127">
        <f t="shared" si="3"/>
        <v>0.59152550400000004</v>
      </c>
      <c r="L21" s="127">
        <f t="shared" si="4"/>
        <v>7.1468640000000014E-2</v>
      </c>
      <c r="M21" s="127">
        <f t="shared" si="0"/>
        <v>67.204286992799965</v>
      </c>
      <c r="N21" s="127">
        <f t="shared" si="0"/>
        <v>6.3139834559999972</v>
      </c>
      <c r="O21" s="85"/>
    </row>
    <row r="22" spans="1:15" ht="21.75" customHeight="1">
      <c r="A22" s="121">
        <v>12</v>
      </c>
      <c r="B22" s="124" t="s">
        <v>46</v>
      </c>
      <c r="C22" s="87">
        <v>178.18315999999999</v>
      </c>
      <c r="D22" s="88">
        <v>0.49035028056071273</v>
      </c>
      <c r="E22" s="82">
        <v>0.05</v>
      </c>
      <c r="F22" s="127">
        <f t="shared" si="1"/>
        <v>87.372162497194353</v>
      </c>
      <c r="G22" s="127">
        <f t="shared" si="2"/>
        <v>8.9091579999999997</v>
      </c>
      <c r="H22" s="76">
        <v>1.7655840000000003</v>
      </c>
      <c r="I22" s="77">
        <v>1.42</v>
      </c>
      <c r="J22" s="82">
        <v>0.37</v>
      </c>
      <c r="K22" s="127">
        <f t="shared" si="3"/>
        <v>2.5071292800000005</v>
      </c>
      <c r="L22" s="127">
        <f t="shared" si="4"/>
        <v>0.65326608000000008</v>
      </c>
      <c r="M22" s="127">
        <f t="shared" si="0"/>
        <v>84.865033217194352</v>
      </c>
      <c r="N22" s="127">
        <f t="shared" si="0"/>
        <v>8.2558919199999998</v>
      </c>
      <c r="O22" s="85"/>
    </row>
    <row r="24" spans="1:15">
      <c r="C24" s="69"/>
    </row>
    <row r="26" spans="1:15">
      <c r="E26" s="84"/>
    </row>
  </sheetData>
  <mergeCells count="21">
    <mergeCell ref="A9:B9"/>
    <mergeCell ref="N7:N8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  <mergeCell ref="M1:N1"/>
    <mergeCell ref="B3:N3"/>
    <mergeCell ref="B4:N4"/>
    <mergeCell ref="A6:A8"/>
    <mergeCell ref="B6:B8"/>
    <mergeCell ref="C6:E6"/>
    <mergeCell ref="F6:G6"/>
    <mergeCell ref="H6:J6"/>
    <mergeCell ref="K6:L6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D592-3108-447E-B207-41C90FAA3A0A}">
  <sheetPr>
    <tabColor rgb="FF00B0F0"/>
  </sheetPr>
  <dimension ref="A1:O25"/>
  <sheetViews>
    <sheetView showZeros="0" view="pageBreakPreview" zoomScale="90" zoomScaleNormal="80" zoomScaleSheetLayoutView="90" workbookViewId="0">
      <selection activeCell="D12" sqref="D12"/>
    </sheetView>
  </sheetViews>
  <sheetFormatPr defaultRowHeight="14.25"/>
  <cols>
    <col min="1" max="1" width="4.140625" style="68" customWidth="1"/>
    <col min="2" max="2" width="15.85546875" style="89" customWidth="1"/>
    <col min="3" max="3" width="15.42578125" style="68" customWidth="1"/>
    <col min="4" max="4" width="10.85546875" style="69" customWidth="1"/>
    <col min="5" max="5" width="9.5703125" style="68" customWidth="1"/>
    <col min="6" max="6" width="10.7109375" style="68" customWidth="1"/>
    <col min="7" max="7" width="10.42578125" style="68" customWidth="1"/>
    <col min="8" max="8" width="13.28515625" style="68" customWidth="1"/>
    <col min="9" max="9" width="10.28515625" style="68" customWidth="1"/>
    <col min="10" max="10" width="9.7109375" style="68" customWidth="1"/>
    <col min="11" max="12" width="10.7109375" style="68" customWidth="1"/>
    <col min="13" max="13" width="11.42578125" style="68" customWidth="1"/>
    <col min="14" max="14" width="10.5703125" style="68" customWidth="1"/>
    <col min="15" max="15" width="11.7109375" style="71" customWidth="1"/>
    <col min="16" max="256" width="9.140625" style="68"/>
    <col min="257" max="257" width="4.140625" style="68" customWidth="1"/>
    <col min="258" max="258" width="15.85546875" style="68" customWidth="1"/>
    <col min="259" max="259" width="15.42578125" style="68" customWidth="1"/>
    <col min="260" max="260" width="10.85546875" style="68" customWidth="1"/>
    <col min="261" max="261" width="9.5703125" style="68" customWidth="1"/>
    <col min="262" max="262" width="10.7109375" style="68" customWidth="1"/>
    <col min="263" max="263" width="10.42578125" style="68" customWidth="1"/>
    <col min="264" max="264" width="13.28515625" style="68" customWidth="1"/>
    <col min="265" max="265" width="10.28515625" style="68" customWidth="1"/>
    <col min="266" max="266" width="9.7109375" style="68" customWidth="1"/>
    <col min="267" max="268" width="10.7109375" style="68" customWidth="1"/>
    <col min="269" max="269" width="11.42578125" style="68" customWidth="1"/>
    <col min="270" max="270" width="10.5703125" style="68" customWidth="1"/>
    <col min="271" max="271" width="11.7109375" style="68" customWidth="1"/>
    <col min="272" max="512" width="9.140625" style="68"/>
    <col min="513" max="513" width="4.140625" style="68" customWidth="1"/>
    <col min="514" max="514" width="15.85546875" style="68" customWidth="1"/>
    <col min="515" max="515" width="15.42578125" style="68" customWidth="1"/>
    <col min="516" max="516" width="10.85546875" style="68" customWidth="1"/>
    <col min="517" max="517" width="9.5703125" style="68" customWidth="1"/>
    <col min="518" max="518" width="10.7109375" style="68" customWidth="1"/>
    <col min="519" max="519" width="10.42578125" style="68" customWidth="1"/>
    <col min="520" max="520" width="13.28515625" style="68" customWidth="1"/>
    <col min="521" max="521" width="10.28515625" style="68" customWidth="1"/>
    <col min="522" max="522" width="9.7109375" style="68" customWidth="1"/>
    <col min="523" max="524" width="10.7109375" style="68" customWidth="1"/>
    <col min="525" max="525" width="11.42578125" style="68" customWidth="1"/>
    <col min="526" max="526" width="10.5703125" style="68" customWidth="1"/>
    <col min="527" max="527" width="11.7109375" style="68" customWidth="1"/>
    <col min="528" max="768" width="9.140625" style="68"/>
    <col min="769" max="769" width="4.140625" style="68" customWidth="1"/>
    <col min="770" max="770" width="15.85546875" style="68" customWidth="1"/>
    <col min="771" max="771" width="15.42578125" style="68" customWidth="1"/>
    <col min="772" max="772" width="10.85546875" style="68" customWidth="1"/>
    <col min="773" max="773" width="9.5703125" style="68" customWidth="1"/>
    <col min="774" max="774" width="10.7109375" style="68" customWidth="1"/>
    <col min="775" max="775" width="10.42578125" style="68" customWidth="1"/>
    <col min="776" max="776" width="13.28515625" style="68" customWidth="1"/>
    <col min="777" max="777" width="10.28515625" style="68" customWidth="1"/>
    <col min="778" max="778" width="9.7109375" style="68" customWidth="1"/>
    <col min="779" max="780" width="10.7109375" style="68" customWidth="1"/>
    <col min="781" max="781" width="11.42578125" style="68" customWidth="1"/>
    <col min="782" max="782" width="10.5703125" style="68" customWidth="1"/>
    <col min="783" max="783" width="11.7109375" style="68" customWidth="1"/>
    <col min="784" max="1024" width="9.140625" style="68"/>
    <col min="1025" max="1025" width="4.140625" style="68" customWidth="1"/>
    <col min="1026" max="1026" width="15.85546875" style="68" customWidth="1"/>
    <col min="1027" max="1027" width="15.42578125" style="68" customWidth="1"/>
    <col min="1028" max="1028" width="10.85546875" style="68" customWidth="1"/>
    <col min="1029" max="1029" width="9.5703125" style="68" customWidth="1"/>
    <col min="1030" max="1030" width="10.7109375" style="68" customWidth="1"/>
    <col min="1031" max="1031" width="10.42578125" style="68" customWidth="1"/>
    <col min="1032" max="1032" width="13.28515625" style="68" customWidth="1"/>
    <col min="1033" max="1033" width="10.28515625" style="68" customWidth="1"/>
    <col min="1034" max="1034" width="9.7109375" style="68" customWidth="1"/>
    <col min="1035" max="1036" width="10.7109375" style="68" customWidth="1"/>
    <col min="1037" max="1037" width="11.42578125" style="68" customWidth="1"/>
    <col min="1038" max="1038" width="10.5703125" style="68" customWidth="1"/>
    <col min="1039" max="1039" width="11.7109375" style="68" customWidth="1"/>
    <col min="1040" max="1280" width="9.140625" style="68"/>
    <col min="1281" max="1281" width="4.140625" style="68" customWidth="1"/>
    <col min="1282" max="1282" width="15.85546875" style="68" customWidth="1"/>
    <col min="1283" max="1283" width="15.42578125" style="68" customWidth="1"/>
    <col min="1284" max="1284" width="10.85546875" style="68" customWidth="1"/>
    <col min="1285" max="1285" width="9.5703125" style="68" customWidth="1"/>
    <col min="1286" max="1286" width="10.7109375" style="68" customWidth="1"/>
    <col min="1287" max="1287" width="10.42578125" style="68" customWidth="1"/>
    <col min="1288" max="1288" width="13.28515625" style="68" customWidth="1"/>
    <col min="1289" max="1289" width="10.28515625" style="68" customWidth="1"/>
    <col min="1290" max="1290" width="9.7109375" style="68" customWidth="1"/>
    <col min="1291" max="1292" width="10.7109375" style="68" customWidth="1"/>
    <col min="1293" max="1293" width="11.42578125" style="68" customWidth="1"/>
    <col min="1294" max="1294" width="10.5703125" style="68" customWidth="1"/>
    <col min="1295" max="1295" width="11.7109375" style="68" customWidth="1"/>
    <col min="1296" max="1536" width="9.140625" style="68"/>
    <col min="1537" max="1537" width="4.140625" style="68" customWidth="1"/>
    <col min="1538" max="1538" width="15.85546875" style="68" customWidth="1"/>
    <col min="1539" max="1539" width="15.42578125" style="68" customWidth="1"/>
    <col min="1540" max="1540" width="10.85546875" style="68" customWidth="1"/>
    <col min="1541" max="1541" width="9.5703125" style="68" customWidth="1"/>
    <col min="1542" max="1542" width="10.7109375" style="68" customWidth="1"/>
    <col min="1543" max="1543" width="10.42578125" style="68" customWidth="1"/>
    <col min="1544" max="1544" width="13.28515625" style="68" customWidth="1"/>
    <col min="1545" max="1545" width="10.28515625" style="68" customWidth="1"/>
    <col min="1546" max="1546" width="9.7109375" style="68" customWidth="1"/>
    <col min="1547" max="1548" width="10.7109375" style="68" customWidth="1"/>
    <col min="1549" max="1549" width="11.42578125" style="68" customWidth="1"/>
    <col min="1550" max="1550" width="10.5703125" style="68" customWidth="1"/>
    <col min="1551" max="1551" width="11.7109375" style="68" customWidth="1"/>
    <col min="1552" max="1792" width="9.140625" style="68"/>
    <col min="1793" max="1793" width="4.140625" style="68" customWidth="1"/>
    <col min="1794" max="1794" width="15.85546875" style="68" customWidth="1"/>
    <col min="1795" max="1795" width="15.42578125" style="68" customWidth="1"/>
    <col min="1796" max="1796" width="10.85546875" style="68" customWidth="1"/>
    <col min="1797" max="1797" width="9.5703125" style="68" customWidth="1"/>
    <col min="1798" max="1798" width="10.7109375" style="68" customWidth="1"/>
    <col min="1799" max="1799" width="10.42578125" style="68" customWidth="1"/>
    <col min="1800" max="1800" width="13.28515625" style="68" customWidth="1"/>
    <col min="1801" max="1801" width="10.28515625" style="68" customWidth="1"/>
    <col min="1802" max="1802" width="9.7109375" style="68" customWidth="1"/>
    <col min="1803" max="1804" width="10.7109375" style="68" customWidth="1"/>
    <col min="1805" max="1805" width="11.42578125" style="68" customWidth="1"/>
    <col min="1806" max="1806" width="10.5703125" style="68" customWidth="1"/>
    <col min="1807" max="1807" width="11.7109375" style="68" customWidth="1"/>
    <col min="1808" max="2048" width="9.140625" style="68"/>
    <col min="2049" max="2049" width="4.140625" style="68" customWidth="1"/>
    <col min="2050" max="2050" width="15.85546875" style="68" customWidth="1"/>
    <col min="2051" max="2051" width="15.42578125" style="68" customWidth="1"/>
    <col min="2052" max="2052" width="10.85546875" style="68" customWidth="1"/>
    <col min="2053" max="2053" width="9.5703125" style="68" customWidth="1"/>
    <col min="2054" max="2054" width="10.7109375" style="68" customWidth="1"/>
    <col min="2055" max="2055" width="10.42578125" style="68" customWidth="1"/>
    <col min="2056" max="2056" width="13.28515625" style="68" customWidth="1"/>
    <col min="2057" max="2057" width="10.28515625" style="68" customWidth="1"/>
    <col min="2058" max="2058" width="9.7109375" style="68" customWidth="1"/>
    <col min="2059" max="2060" width="10.7109375" style="68" customWidth="1"/>
    <col min="2061" max="2061" width="11.42578125" style="68" customWidth="1"/>
    <col min="2062" max="2062" width="10.5703125" style="68" customWidth="1"/>
    <col min="2063" max="2063" width="11.7109375" style="68" customWidth="1"/>
    <col min="2064" max="2304" width="9.140625" style="68"/>
    <col min="2305" max="2305" width="4.140625" style="68" customWidth="1"/>
    <col min="2306" max="2306" width="15.85546875" style="68" customWidth="1"/>
    <col min="2307" max="2307" width="15.42578125" style="68" customWidth="1"/>
    <col min="2308" max="2308" width="10.85546875" style="68" customWidth="1"/>
    <col min="2309" max="2309" width="9.5703125" style="68" customWidth="1"/>
    <col min="2310" max="2310" width="10.7109375" style="68" customWidth="1"/>
    <col min="2311" max="2311" width="10.42578125" style="68" customWidth="1"/>
    <col min="2312" max="2312" width="13.28515625" style="68" customWidth="1"/>
    <col min="2313" max="2313" width="10.28515625" style="68" customWidth="1"/>
    <col min="2314" max="2314" width="9.7109375" style="68" customWidth="1"/>
    <col min="2315" max="2316" width="10.7109375" style="68" customWidth="1"/>
    <col min="2317" max="2317" width="11.42578125" style="68" customWidth="1"/>
    <col min="2318" max="2318" width="10.5703125" style="68" customWidth="1"/>
    <col min="2319" max="2319" width="11.7109375" style="68" customWidth="1"/>
    <col min="2320" max="2560" width="9.140625" style="68"/>
    <col min="2561" max="2561" width="4.140625" style="68" customWidth="1"/>
    <col min="2562" max="2562" width="15.85546875" style="68" customWidth="1"/>
    <col min="2563" max="2563" width="15.42578125" style="68" customWidth="1"/>
    <col min="2564" max="2564" width="10.85546875" style="68" customWidth="1"/>
    <col min="2565" max="2565" width="9.5703125" style="68" customWidth="1"/>
    <col min="2566" max="2566" width="10.7109375" style="68" customWidth="1"/>
    <col min="2567" max="2567" width="10.42578125" style="68" customWidth="1"/>
    <col min="2568" max="2568" width="13.28515625" style="68" customWidth="1"/>
    <col min="2569" max="2569" width="10.28515625" style="68" customWidth="1"/>
    <col min="2570" max="2570" width="9.7109375" style="68" customWidth="1"/>
    <col min="2571" max="2572" width="10.7109375" style="68" customWidth="1"/>
    <col min="2573" max="2573" width="11.42578125" style="68" customWidth="1"/>
    <col min="2574" max="2574" width="10.5703125" style="68" customWidth="1"/>
    <col min="2575" max="2575" width="11.7109375" style="68" customWidth="1"/>
    <col min="2576" max="2816" width="9.140625" style="68"/>
    <col min="2817" max="2817" width="4.140625" style="68" customWidth="1"/>
    <col min="2818" max="2818" width="15.85546875" style="68" customWidth="1"/>
    <col min="2819" max="2819" width="15.42578125" style="68" customWidth="1"/>
    <col min="2820" max="2820" width="10.85546875" style="68" customWidth="1"/>
    <col min="2821" max="2821" width="9.5703125" style="68" customWidth="1"/>
    <col min="2822" max="2822" width="10.7109375" style="68" customWidth="1"/>
    <col min="2823" max="2823" width="10.42578125" style="68" customWidth="1"/>
    <col min="2824" max="2824" width="13.28515625" style="68" customWidth="1"/>
    <col min="2825" max="2825" width="10.28515625" style="68" customWidth="1"/>
    <col min="2826" max="2826" width="9.7109375" style="68" customWidth="1"/>
    <col min="2827" max="2828" width="10.7109375" style="68" customWidth="1"/>
    <col min="2829" max="2829" width="11.42578125" style="68" customWidth="1"/>
    <col min="2830" max="2830" width="10.5703125" style="68" customWidth="1"/>
    <col min="2831" max="2831" width="11.7109375" style="68" customWidth="1"/>
    <col min="2832" max="3072" width="9.140625" style="68"/>
    <col min="3073" max="3073" width="4.140625" style="68" customWidth="1"/>
    <col min="3074" max="3074" width="15.85546875" style="68" customWidth="1"/>
    <col min="3075" max="3075" width="15.42578125" style="68" customWidth="1"/>
    <col min="3076" max="3076" width="10.85546875" style="68" customWidth="1"/>
    <col min="3077" max="3077" width="9.5703125" style="68" customWidth="1"/>
    <col min="3078" max="3078" width="10.7109375" style="68" customWidth="1"/>
    <col min="3079" max="3079" width="10.42578125" style="68" customWidth="1"/>
    <col min="3080" max="3080" width="13.28515625" style="68" customWidth="1"/>
    <col min="3081" max="3081" width="10.28515625" style="68" customWidth="1"/>
    <col min="3082" max="3082" width="9.7109375" style="68" customWidth="1"/>
    <col min="3083" max="3084" width="10.7109375" style="68" customWidth="1"/>
    <col min="3085" max="3085" width="11.42578125" style="68" customWidth="1"/>
    <col min="3086" max="3086" width="10.5703125" style="68" customWidth="1"/>
    <col min="3087" max="3087" width="11.7109375" style="68" customWidth="1"/>
    <col min="3088" max="3328" width="9.140625" style="68"/>
    <col min="3329" max="3329" width="4.140625" style="68" customWidth="1"/>
    <col min="3330" max="3330" width="15.85546875" style="68" customWidth="1"/>
    <col min="3331" max="3331" width="15.42578125" style="68" customWidth="1"/>
    <col min="3332" max="3332" width="10.85546875" style="68" customWidth="1"/>
    <col min="3333" max="3333" width="9.5703125" style="68" customWidth="1"/>
    <col min="3334" max="3334" width="10.7109375" style="68" customWidth="1"/>
    <col min="3335" max="3335" width="10.42578125" style="68" customWidth="1"/>
    <col min="3336" max="3336" width="13.28515625" style="68" customWidth="1"/>
    <col min="3337" max="3337" width="10.28515625" style="68" customWidth="1"/>
    <col min="3338" max="3338" width="9.7109375" style="68" customWidth="1"/>
    <col min="3339" max="3340" width="10.7109375" style="68" customWidth="1"/>
    <col min="3341" max="3341" width="11.42578125" style="68" customWidth="1"/>
    <col min="3342" max="3342" width="10.5703125" style="68" customWidth="1"/>
    <col min="3343" max="3343" width="11.7109375" style="68" customWidth="1"/>
    <col min="3344" max="3584" width="9.140625" style="68"/>
    <col min="3585" max="3585" width="4.140625" style="68" customWidth="1"/>
    <col min="3586" max="3586" width="15.85546875" style="68" customWidth="1"/>
    <col min="3587" max="3587" width="15.42578125" style="68" customWidth="1"/>
    <col min="3588" max="3588" width="10.85546875" style="68" customWidth="1"/>
    <col min="3589" max="3589" width="9.5703125" style="68" customWidth="1"/>
    <col min="3590" max="3590" width="10.7109375" style="68" customWidth="1"/>
    <col min="3591" max="3591" width="10.42578125" style="68" customWidth="1"/>
    <col min="3592" max="3592" width="13.28515625" style="68" customWidth="1"/>
    <col min="3593" max="3593" width="10.28515625" style="68" customWidth="1"/>
    <col min="3594" max="3594" width="9.7109375" style="68" customWidth="1"/>
    <col min="3595" max="3596" width="10.7109375" style="68" customWidth="1"/>
    <col min="3597" max="3597" width="11.42578125" style="68" customWidth="1"/>
    <col min="3598" max="3598" width="10.5703125" style="68" customWidth="1"/>
    <col min="3599" max="3599" width="11.7109375" style="68" customWidth="1"/>
    <col min="3600" max="3840" width="9.140625" style="68"/>
    <col min="3841" max="3841" width="4.140625" style="68" customWidth="1"/>
    <col min="3842" max="3842" width="15.85546875" style="68" customWidth="1"/>
    <col min="3843" max="3843" width="15.42578125" style="68" customWidth="1"/>
    <col min="3844" max="3844" width="10.85546875" style="68" customWidth="1"/>
    <col min="3845" max="3845" width="9.5703125" style="68" customWidth="1"/>
    <col min="3846" max="3846" width="10.7109375" style="68" customWidth="1"/>
    <col min="3847" max="3847" width="10.42578125" style="68" customWidth="1"/>
    <col min="3848" max="3848" width="13.28515625" style="68" customWidth="1"/>
    <col min="3849" max="3849" width="10.28515625" style="68" customWidth="1"/>
    <col min="3850" max="3850" width="9.7109375" style="68" customWidth="1"/>
    <col min="3851" max="3852" width="10.7109375" style="68" customWidth="1"/>
    <col min="3853" max="3853" width="11.42578125" style="68" customWidth="1"/>
    <col min="3854" max="3854" width="10.5703125" style="68" customWidth="1"/>
    <col min="3855" max="3855" width="11.7109375" style="68" customWidth="1"/>
    <col min="3856" max="4096" width="9.140625" style="68"/>
    <col min="4097" max="4097" width="4.140625" style="68" customWidth="1"/>
    <col min="4098" max="4098" width="15.85546875" style="68" customWidth="1"/>
    <col min="4099" max="4099" width="15.42578125" style="68" customWidth="1"/>
    <col min="4100" max="4100" width="10.85546875" style="68" customWidth="1"/>
    <col min="4101" max="4101" width="9.5703125" style="68" customWidth="1"/>
    <col min="4102" max="4102" width="10.7109375" style="68" customWidth="1"/>
    <col min="4103" max="4103" width="10.42578125" style="68" customWidth="1"/>
    <col min="4104" max="4104" width="13.28515625" style="68" customWidth="1"/>
    <col min="4105" max="4105" width="10.28515625" style="68" customWidth="1"/>
    <col min="4106" max="4106" width="9.7109375" style="68" customWidth="1"/>
    <col min="4107" max="4108" width="10.7109375" style="68" customWidth="1"/>
    <col min="4109" max="4109" width="11.42578125" style="68" customWidth="1"/>
    <col min="4110" max="4110" width="10.5703125" style="68" customWidth="1"/>
    <col min="4111" max="4111" width="11.7109375" style="68" customWidth="1"/>
    <col min="4112" max="4352" width="9.140625" style="68"/>
    <col min="4353" max="4353" width="4.140625" style="68" customWidth="1"/>
    <col min="4354" max="4354" width="15.85546875" style="68" customWidth="1"/>
    <col min="4355" max="4355" width="15.42578125" style="68" customWidth="1"/>
    <col min="4356" max="4356" width="10.85546875" style="68" customWidth="1"/>
    <col min="4357" max="4357" width="9.5703125" style="68" customWidth="1"/>
    <col min="4358" max="4358" width="10.7109375" style="68" customWidth="1"/>
    <col min="4359" max="4359" width="10.42578125" style="68" customWidth="1"/>
    <col min="4360" max="4360" width="13.28515625" style="68" customWidth="1"/>
    <col min="4361" max="4361" width="10.28515625" style="68" customWidth="1"/>
    <col min="4362" max="4362" width="9.7109375" style="68" customWidth="1"/>
    <col min="4363" max="4364" width="10.7109375" style="68" customWidth="1"/>
    <col min="4365" max="4365" width="11.42578125" style="68" customWidth="1"/>
    <col min="4366" max="4366" width="10.5703125" style="68" customWidth="1"/>
    <col min="4367" max="4367" width="11.7109375" style="68" customWidth="1"/>
    <col min="4368" max="4608" width="9.140625" style="68"/>
    <col min="4609" max="4609" width="4.140625" style="68" customWidth="1"/>
    <col min="4610" max="4610" width="15.85546875" style="68" customWidth="1"/>
    <col min="4611" max="4611" width="15.42578125" style="68" customWidth="1"/>
    <col min="4612" max="4612" width="10.85546875" style="68" customWidth="1"/>
    <col min="4613" max="4613" width="9.5703125" style="68" customWidth="1"/>
    <col min="4614" max="4614" width="10.7109375" style="68" customWidth="1"/>
    <col min="4615" max="4615" width="10.42578125" style="68" customWidth="1"/>
    <col min="4616" max="4616" width="13.28515625" style="68" customWidth="1"/>
    <col min="4617" max="4617" width="10.28515625" style="68" customWidth="1"/>
    <col min="4618" max="4618" width="9.7109375" style="68" customWidth="1"/>
    <col min="4619" max="4620" width="10.7109375" style="68" customWidth="1"/>
    <col min="4621" max="4621" width="11.42578125" style="68" customWidth="1"/>
    <col min="4622" max="4622" width="10.5703125" style="68" customWidth="1"/>
    <col min="4623" max="4623" width="11.7109375" style="68" customWidth="1"/>
    <col min="4624" max="4864" width="9.140625" style="68"/>
    <col min="4865" max="4865" width="4.140625" style="68" customWidth="1"/>
    <col min="4866" max="4866" width="15.85546875" style="68" customWidth="1"/>
    <col min="4867" max="4867" width="15.42578125" style="68" customWidth="1"/>
    <col min="4868" max="4868" width="10.85546875" style="68" customWidth="1"/>
    <col min="4869" max="4869" width="9.5703125" style="68" customWidth="1"/>
    <col min="4870" max="4870" width="10.7109375" style="68" customWidth="1"/>
    <col min="4871" max="4871" width="10.42578125" style="68" customWidth="1"/>
    <col min="4872" max="4872" width="13.28515625" style="68" customWidth="1"/>
    <col min="4873" max="4873" width="10.28515625" style="68" customWidth="1"/>
    <col min="4874" max="4874" width="9.7109375" style="68" customWidth="1"/>
    <col min="4875" max="4876" width="10.7109375" style="68" customWidth="1"/>
    <col min="4877" max="4877" width="11.42578125" style="68" customWidth="1"/>
    <col min="4878" max="4878" width="10.5703125" style="68" customWidth="1"/>
    <col min="4879" max="4879" width="11.7109375" style="68" customWidth="1"/>
    <col min="4880" max="5120" width="9.140625" style="68"/>
    <col min="5121" max="5121" width="4.140625" style="68" customWidth="1"/>
    <col min="5122" max="5122" width="15.85546875" style="68" customWidth="1"/>
    <col min="5123" max="5123" width="15.42578125" style="68" customWidth="1"/>
    <col min="5124" max="5124" width="10.85546875" style="68" customWidth="1"/>
    <col min="5125" max="5125" width="9.5703125" style="68" customWidth="1"/>
    <col min="5126" max="5126" width="10.7109375" style="68" customWidth="1"/>
    <col min="5127" max="5127" width="10.42578125" style="68" customWidth="1"/>
    <col min="5128" max="5128" width="13.28515625" style="68" customWidth="1"/>
    <col min="5129" max="5129" width="10.28515625" style="68" customWidth="1"/>
    <col min="5130" max="5130" width="9.7109375" style="68" customWidth="1"/>
    <col min="5131" max="5132" width="10.7109375" style="68" customWidth="1"/>
    <col min="5133" max="5133" width="11.42578125" style="68" customWidth="1"/>
    <col min="5134" max="5134" width="10.5703125" style="68" customWidth="1"/>
    <col min="5135" max="5135" width="11.7109375" style="68" customWidth="1"/>
    <col min="5136" max="5376" width="9.140625" style="68"/>
    <col min="5377" max="5377" width="4.140625" style="68" customWidth="1"/>
    <col min="5378" max="5378" width="15.85546875" style="68" customWidth="1"/>
    <col min="5379" max="5379" width="15.42578125" style="68" customWidth="1"/>
    <col min="5380" max="5380" width="10.85546875" style="68" customWidth="1"/>
    <col min="5381" max="5381" width="9.5703125" style="68" customWidth="1"/>
    <col min="5382" max="5382" width="10.7109375" style="68" customWidth="1"/>
    <col min="5383" max="5383" width="10.42578125" style="68" customWidth="1"/>
    <col min="5384" max="5384" width="13.28515625" style="68" customWidth="1"/>
    <col min="5385" max="5385" width="10.28515625" style="68" customWidth="1"/>
    <col min="5386" max="5386" width="9.7109375" style="68" customWidth="1"/>
    <col min="5387" max="5388" width="10.7109375" style="68" customWidth="1"/>
    <col min="5389" max="5389" width="11.42578125" style="68" customWidth="1"/>
    <col min="5390" max="5390" width="10.5703125" style="68" customWidth="1"/>
    <col min="5391" max="5391" width="11.7109375" style="68" customWidth="1"/>
    <col min="5392" max="5632" width="9.140625" style="68"/>
    <col min="5633" max="5633" width="4.140625" style="68" customWidth="1"/>
    <col min="5634" max="5634" width="15.85546875" style="68" customWidth="1"/>
    <col min="5635" max="5635" width="15.42578125" style="68" customWidth="1"/>
    <col min="5636" max="5636" width="10.85546875" style="68" customWidth="1"/>
    <col min="5637" max="5637" width="9.5703125" style="68" customWidth="1"/>
    <col min="5638" max="5638" width="10.7109375" style="68" customWidth="1"/>
    <col min="5639" max="5639" width="10.42578125" style="68" customWidth="1"/>
    <col min="5640" max="5640" width="13.28515625" style="68" customWidth="1"/>
    <col min="5641" max="5641" width="10.28515625" style="68" customWidth="1"/>
    <col min="5642" max="5642" width="9.7109375" style="68" customWidth="1"/>
    <col min="5643" max="5644" width="10.7109375" style="68" customWidth="1"/>
    <col min="5645" max="5645" width="11.42578125" style="68" customWidth="1"/>
    <col min="5646" max="5646" width="10.5703125" style="68" customWidth="1"/>
    <col min="5647" max="5647" width="11.7109375" style="68" customWidth="1"/>
    <col min="5648" max="5888" width="9.140625" style="68"/>
    <col min="5889" max="5889" width="4.140625" style="68" customWidth="1"/>
    <col min="5890" max="5890" width="15.85546875" style="68" customWidth="1"/>
    <col min="5891" max="5891" width="15.42578125" style="68" customWidth="1"/>
    <col min="5892" max="5892" width="10.85546875" style="68" customWidth="1"/>
    <col min="5893" max="5893" width="9.5703125" style="68" customWidth="1"/>
    <col min="5894" max="5894" width="10.7109375" style="68" customWidth="1"/>
    <col min="5895" max="5895" width="10.42578125" style="68" customWidth="1"/>
    <col min="5896" max="5896" width="13.28515625" style="68" customWidth="1"/>
    <col min="5897" max="5897" width="10.28515625" style="68" customWidth="1"/>
    <col min="5898" max="5898" width="9.7109375" style="68" customWidth="1"/>
    <col min="5899" max="5900" width="10.7109375" style="68" customWidth="1"/>
    <col min="5901" max="5901" width="11.42578125" style="68" customWidth="1"/>
    <col min="5902" max="5902" width="10.5703125" style="68" customWidth="1"/>
    <col min="5903" max="5903" width="11.7109375" style="68" customWidth="1"/>
    <col min="5904" max="6144" width="9.140625" style="68"/>
    <col min="6145" max="6145" width="4.140625" style="68" customWidth="1"/>
    <col min="6146" max="6146" width="15.85546875" style="68" customWidth="1"/>
    <col min="6147" max="6147" width="15.42578125" style="68" customWidth="1"/>
    <col min="6148" max="6148" width="10.85546875" style="68" customWidth="1"/>
    <col min="6149" max="6149" width="9.5703125" style="68" customWidth="1"/>
    <col min="6150" max="6150" width="10.7109375" style="68" customWidth="1"/>
    <col min="6151" max="6151" width="10.42578125" style="68" customWidth="1"/>
    <col min="6152" max="6152" width="13.28515625" style="68" customWidth="1"/>
    <col min="6153" max="6153" width="10.28515625" style="68" customWidth="1"/>
    <col min="6154" max="6154" width="9.7109375" style="68" customWidth="1"/>
    <col min="6155" max="6156" width="10.7109375" style="68" customWidth="1"/>
    <col min="6157" max="6157" width="11.42578125" style="68" customWidth="1"/>
    <col min="6158" max="6158" width="10.5703125" style="68" customWidth="1"/>
    <col min="6159" max="6159" width="11.7109375" style="68" customWidth="1"/>
    <col min="6160" max="6400" width="9.140625" style="68"/>
    <col min="6401" max="6401" width="4.140625" style="68" customWidth="1"/>
    <col min="6402" max="6402" width="15.85546875" style="68" customWidth="1"/>
    <col min="6403" max="6403" width="15.42578125" style="68" customWidth="1"/>
    <col min="6404" max="6404" width="10.85546875" style="68" customWidth="1"/>
    <col min="6405" max="6405" width="9.5703125" style="68" customWidth="1"/>
    <col min="6406" max="6406" width="10.7109375" style="68" customWidth="1"/>
    <col min="6407" max="6407" width="10.42578125" style="68" customWidth="1"/>
    <col min="6408" max="6408" width="13.28515625" style="68" customWidth="1"/>
    <col min="6409" max="6409" width="10.28515625" style="68" customWidth="1"/>
    <col min="6410" max="6410" width="9.7109375" style="68" customWidth="1"/>
    <col min="6411" max="6412" width="10.7109375" style="68" customWidth="1"/>
    <col min="6413" max="6413" width="11.42578125" style="68" customWidth="1"/>
    <col min="6414" max="6414" width="10.5703125" style="68" customWidth="1"/>
    <col min="6415" max="6415" width="11.7109375" style="68" customWidth="1"/>
    <col min="6416" max="6656" width="9.140625" style="68"/>
    <col min="6657" max="6657" width="4.140625" style="68" customWidth="1"/>
    <col min="6658" max="6658" width="15.85546875" style="68" customWidth="1"/>
    <col min="6659" max="6659" width="15.42578125" style="68" customWidth="1"/>
    <col min="6660" max="6660" width="10.85546875" style="68" customWidth="1"/>
    <col min="6661" max="6661" width="9.5703125" style="68" customWidth="1"/>
    <col min="6662" max="6662" width="10.7109375" style="68" customWidth="1"/>
    <col min="6663" max="6663" width="10.42578125" style="68" customWidth="1"/>
    <col min="6664" max="6664" width="13.28515625" style="68" customWidth="1"/>
    <col min="6665" max="6665" width="10.28515625" style="68" customWidth="1"/>
    <col min="6666" max="6666" width="9.7109375" style="68" customWidth="1"/>
    <col min="6667" max="6668" width="10.7109375" style="68" customWidth="1"/>
    <col min="6669" max="6669" width="11.42578125" style="68" customWidth="1"/>
    <col min="6670" max="6670" width="10.5703125" style="68" customWidth="1"/>
    <col min="6671" max="6671" width="11.7109375" style="68" customWidth="1"/>
    <col min="6672" max="6912" width="9.140625" style="68"/>
    <col min="6913" max="6913" width="4.140625" style="68" customWidth="1"/>
    <col min="6914" max="6914" width="15.85546875" style="68" customWidth="1"/>
    <col min="6915" max="6915" width="15.42578125" style="68" customWidth="1"/>
    <col min="6916" max="6916" width="10.85546875" style="68" customWidth="1"/>
    <col min="6917" max="6917" width="9.5703125" style="68" customWidth="1"/>
    <col min="6918" max="6918" width="10.7109375" style="68" customWidth="1"/>
    <col min="6919" max="6919" width="10.42578125" style="68" customWidth="1"/>
    <col min="6920" max="6920" width="13.28515625" style="68" customWidth="1"/>
    <col min="6921" max="6921" width="10.28515625" style="68" customWidth="1"/>
    <col min="6922" max="6922" width="9.7109375" style="68" customWidth="1"/>
    <col min="6923" max="6924" width="10.7109375" style="68" customWidth="1"/>
    <col min="6925" max="6925" width="11.42578125" style="68" customWidth="1"/>
    <col min="6926" max="6926" width="10.5703125" style="68" customWidth="1"/>
    <col min="6927" max="6927" width="11.7109375" style="68" customWidth="1"/>
    <col min="6928" max="7168" width="9.140625" style="68"/>
    <col min="7169" max="7169" width="4.140625" style="68" customWidth="1"/>
    <col min="7170" max="7170" width="15.85546875" style="68" customWidth="1"/>
    <col min="7171" max="7171" width="15.42578125" style="68" customWidth="1"/>
    <col min="7172" max="7172" width="10.85546875" style="68" customWidth="1"/>
    <col min="7173" max="7173" width="9.5703125" style="68" customWidth="1"/>
    <col min="7174" max="7174" width="10.7109375" style="68" customWidth="1"/>
    <col min="7175" max="7175" width="10.42578125" style="68" customWidth="1"/>
    <col min="7176" max="7176" width="13.28515625" style="68" customWidth="1"/>
    <col min="7177" max="7177" width="10.28515625" style="68" customWidth="1"/>
    <col min="7178" max="7178" width="9.7109375" style="68" customWidth="1"/>
    <col min="7179" max="7180" width="10.7109375" style="68" customWidth="1"/>
    <col min="7181" max="7181" width="11.42578125" style="68" customWidth="1"/>
    <col min="7182" max="7182" width="10.5703125" style="68" customWidth="1"/>
    <col min="7183" max="7183" width="11.7109375" style="68" customWidth="1"/>
    <col min="7184" max="7424" width="9.140625" style="68"/>
    <col min="7425" max="7425" width="4.140625" style="68" customWidth="1"/>
    <col min="7426" max="7426" width="15.85546875" style="68" customWidth="1"/>
    <col min="7427" max="7427" width="15.42578125" style="68" customWidth="1"/>
    <col min="7428" max="7428" width="10.85546875" style="68" customWidth="1"/>
    <col min="7429" max="7429" width="9.5703125" style="68" customWidth="1"/>
    <col min="7430" max="7430" width="10.7109375" style="68" customWidth="1"/>
    <col min="7431" max="7431" width="10.42578125" style="68" customWidth="1"/>
    <col min="7432" max="7432" width="13.28515625" style="68" customWidth="1"/>
    <col min="7433" max="7433" width="10.28515625" style="68" customWidth="1"/>
    <col min="7434" max="7434" width="9.7109375" style="68" customWidth="1"/>
    <col min="7435" max="7436" width="10.7109375" style="68" customWidth="1"/>
    <col min="7437" max="7437" width="11.42578125" style="68" customWidth="1"/>
    <col min="7438" max="7438" width="10.5703125" style="68" customWidth="1"/>
    <col min="7439" max="7439" width="11.7109375" style="68" customWidth="1"/>
    <col min="7440" max="7680" width="9.140625" style="68"/>
    <col min="7681" max="7681" width="4.140625" style="68" customWidth="1"/>
    <col min="7682" max="7682" width="15.85546875" style="68" customWidth="1"/>
    <col min="7683" max="7683" width="15.42578125" style="68" customWidth="1"/>
    <col min="7684" max="7684" width="10.85546875" style="68" customWidth="1"/>
    <col min="7685" max="7685" width="9.5703125" style="68" customWidth="1"/>
    <col min="7686" max="7686" width="10.7109375" style="68" customWidth="1"/>
    <col min="7687" max="7687" width="10.42578125" style="68" customWidth="1"/>
    <col min="7688" max="7688" width="13.28515625" style="68" customWidth="1"/>
    <col min="7689" max="7689" width="10.28515625" style="68" customWidth="1"/>
    <col min="7690" max="7690" width="9.7109375" style="68" customWidth="1"/>
    <col min="7691" max="7692" width="10.7109375" style="68" customWidth="1"/>
    <col min="7693" max="7693" width="11.42578125" style="68" customWidth="1"/>
    <col min="7694" max="7694" width="10.5703125" style="68" customWidth="1"/>
    <col min="7695" max="7695" width="11.7109375" style="68" customWidth="1"/>
    <col min="7696" max="7936" width="9.140625" style="68"/>
    <col min="7937" max="7937" width="4.140625" style="68" customWidth="1"/>
    <col min="7938" max="7938" width="15.85546875" style="68" customWidth="1"/>
    <col min="7939" max="7939" width="15.42578125" style="68" customWidth="1"/>
    <col min="7940" max="7940" width="10.85546875" style="68" customWidth="1"/>
    <col min="7941" max="7941" width="9.5703125" style="68" customWidth="1"/>
    <col min="7942" max="7942" width="10.7109375" style="68" customWidth="1"/>
    <col min="7943" max="7943" width="10.42578125" style="68" customWidth="1"/>
    <col min="7944" max="7944" width="13.28515625" style="68" customWidth="1"/>
    <col min="7945" max="7945" width="10.28515625" style="68" customWidth="1"/>
    <col min="7946" max="7946" width="9.7109375" style="68" customWidth="1"/>
    <col min="7947" max="7948" width="10.7109375" style="68" customWidth="1"/>
    <col min="7949" max="7949" width="11.42578125" style="68" customWidth="1"/>
    <col min="7950" max="7950" width="10.5703125" style="68" customWidth="1"/>
    <col min="7951" max="7951" width="11.7109375" style="68" customWidth="1"/>
    <col min="7952" max="8192" width="9.140625" style="68"/>
    <col min="8193" max="8193" width="4.140625" style="68" customWidth="1"/>
    <col min="8194" max="8194" width="15.85546875" style="68" customWidth="1"/>
    <col min="8195" max="8195" width="15.42578125" style="68" customWidth="1"/>
    <col min="8196" max="8196" width="10.85546875" style="68" customWidth="1"/>
    <col min="8197" max="8197" width="9.5703125" style="68" customWidth="1"/>
    <col min="8198" max="8198" width="10.7109375" style="68" customWidth="1"/>
    <col min="8199" max="8199" width="10.42578125" style="68" customWidth="1"/>
    <col min="8200" max="8200" width="13.28515625" style="68" customWidth="1"/>
    <col min="8201" max="8201" width="10.28515625" style="68" customWidth="1"/>
    <col min="8202" max="8202" width="9.7109375" style="68" customWidth="1"/>
    <col min="8203" max="8204" width="10.7109375" style="68" customWidth="1"/>
    <col min="8205" max="8205" width="11.42578125" style="68" customWidth="1"/>
    <col min="8206" max="8206" width="10.5703125" style="68" customWidth="1"/>
    <col min="8207" max="8207" width="11.7109375" style="68" customWidth="1"/>
    <col min="8208" max="8448" width="9.140625" style="68"/>
    <col min="8449" max="8449" width="4.140625" style="68" customWidth="1"/>
    <col min="8450" max="8450" width="15.85546875" style="68" customWidth="1"/>
    <col min="8451" max="8451" width="15.42578125" style="68" customWidth="1"/>
    <col min="8452" max="8452" width="10.85546875" style="68" customWidth="1"/>
    <col min="8453" max="8453" width="9.5703125" style="68" customWidth="1"/>
    <col min="8454" max="8454" width="10.7109375" style="68" customWidth="1"/>
    <col min="8455" max="8455" width="10.42578125" style="68" customWidth="1"/>
    <col min="8456" max="8456" width="13.28515625" style="68" customWidth="1"/>
    <col min="8457" max="8457" width="10.28515625" style="68" customWidth="1"/>
    <col min="8458" max="8458" width="9.7109375" style="68" customWidth="1"/>
    <col min="8459" max="8460" width="10.7109375" style="68" customWidth="1"/>
    <col min="8461" max="8461" width="11.42578125" style="68" customWidth="1"/>
    <col min="8462" max="8462" width="10.5703125" style="68" customWidth="1"/>
    <col min="8463" max="8463" width="11.7109375" style="68" customWidth="1"/>
    <col min="8464" max="8704" width="9.140625" style="68"/>
    <col min="8705" max="8705" width="4.140625" style="68" customWidth="1"/>
    <col min="8706" max="8706" width="15.85546875" style="68" customWidth="1"/>
    <col min="8707" max="8707" width="15.42578125" style="68" customWidth="1"/>
    <col min="8708" max="8708" width="10.85546875" style="68" customWidth="1"/>
    <col min="8709" max="8709" width="9.5703125" style="68" customWidth="1"/>
    <col min="8710" max="8710" width="10.7109375" style="68" customWidth="1"/>
    <col min="8711" max="8711" width="10.42578125" style="68" customWidth="1"/>
    <col min="8712" max="8712" width="13.28515625" style="68" customWidth="1"/>
    <col min="8713" max="8713" width="10.28515625" style="68" customWidth="1"/>
    <col min="8714" max="8714" width="9.7109375" style="68" customWidth="1"/>
    <col min="8715" max="8716" width="10.7109375" style="68" customWidth="1"/>
    <col min="8717" max="8717" width="11.42578125" style="68" customWidth="1"/>
    <col min="8718" max="8718" width="10.5703125" style="68" customWidth="1"/>
    <col min="8719" max="8719" width="11.7109375" style="68" customWidth="1"/>
    <col min="8720" max="8960" width="9.140625" style="68"/>
    <col min="8961" max="8961" width="4.140625" style="68" customWidth="1"/>
    <col min="8962" max="8962" width="15.85546875" style="68" customWidth="1"/>
    <col min="8963" max="8963" width="15.42578125" style="68" customWidth="1"/>
    <col min="8964" max="8964" width="10.85546875" style="68" customWidth="1"/>
    <col min="8965" max="8965" width="9.5703125" style="68" customWidth="1"/>
    <col min="8966" max="8966" width="10.7109375" style="68" customWidth="1"/>
    <col min="8967" max="8967" width="10.42578125" style="68" customWidth="1"/>
    <col min="8968" max="8968" width="13.28515625" style="68" customWidth="1"/>
    <col min="8969" max="8969" width="10.28515625" style="68" customWidth="1"/>
    <col min="8970" max="8970" width="9.7109375" style="68" customWidth="1"/>
    <col min="8971" max="8972" width="10.7109375" style="68" customWidth="1"/>
    <col min="8973" max="8973" width="11.42578125" style="68" customWidth="1"/>
    <col min="8974" max="8974" width="10.5703125" style="68" customWidth="1"/>
    <col min="8975" max="8975" width="11.7109375" style="68" customWidth="1"/>
    <col min="8976" max="9216" width="9.140625" style="68"/>
    <col min="9217" max="9217" width="4.140625" style="68" customWidth="1"/>
    <col min="9218" max="9218" width="15.85546875" style="68" customWidth="1"/>
    <col min="9219" max="9219" width="15.42578125" style="68" customWidth="1"/>
    <col min="9220" max="9220" width="10.85546875" style="68" customWidth="1"/>
    <col min="9221" max="9221" width="9.5703125" style="68" customWidth="1"/>
    <col min="9222" max="9222" width="10.7109375" style="68" customWidth="1"/>
    <col min="9223" max="9223" width="10.42578125" style="68" customWidth="1"/>
    <col min="9224" max="9224" width="13.28515625" style="68" customWidth="1"/>
    <col min="9225" max="9225" width="10.28515625" style="68" customWidth="1"/>
    <col min="9226" max="9226" width="9.7109375" style="68" customWidth="1"/>
    <col min="9227" max="9228" width="10.7109375" style="68" customWidth="1"/>
    <col min="9229" max="9229" width="11.42578125" style="68" customWidth="1"/>
    <col min="9230" max="9230" width="10.5703125" style="68" customWidth="1"/>
    <col min="9231" max="9231" width="11.7109375" style="68" customWidth="1"/>
    <col min="9232" max="9472" width="9.140625" style="68"/>
    <col min="9473" max="9473" width="4.140625" style="68" customWidth="1"/>
    <col min="9474" max="9474" width="15.85546875" style="68" customWidth="1"/>
    <col min="9475" max="9475" width="15.42578125" style="68" customWidth="1"/>
    <col min="9476" max="9476" width="10.85546875" style="68" customWidth="1"/>
    <col min="9477" max="9477" width="9.5703125" style="68" customWidth="1"/>
    <col min="9478" max="9478" width="10.7109375" style="68" customWidth="1"/>
    <col min="9479" max="9479" width="10.42578125" style="68" customWidth="1"/>
    <col min="9480" max="9480" width="13.28515625" style="68" customWidth="1"/>
    <col min="9481" max="9481" width="10.28515625" style="68" customWidth="1"/>
    <col min="9482" max="9482" width="9.7109375" style="68" customWidth="1"/>
    <col min="9483" max="9484" width="10.7109375" style="68" customWidth="1"/>
    <col min="9485" max="9485" width="11.42578125" style="68" customWidth="1"/>
    <col min="9486" max="9486" width="10.5703125" style="68" customWidth="1"/>
    <col min="9487" max="9487" width="11.7109375" style="68" customWidth="1"/>
    <col min="9488" max="9728" width="9.140625" style="68"/>
    <col min="9729" max="9729" width="4.140625" style="68" customWidth="1"/>
    <col min="9730" max="9730" width="15.85546875" style="68" customWidth="1"/>
    <col min="9731" max="9731" width="15.42578125" style="68" customWidth="1"/>
    <col min="9732" max="9732" width="10.85546875" style="68" customWidth="1"/>
    <col min="9733" max="9733" width="9.5703125" style="68" customWidth="1"/>
    <col min="9734" max="9734" width="10.7109375" style="68" customWidth="1"/>
    <col min="9735" max="9735" width="10.42578125" style="68" customWidth="1"/>
    <col min="9736" max="9736" width="13.28515625" style="68" customWidth="1"/>
    <col min="9737" max="9737" width="10.28515625" style="68" customWidth="1"/>
    <col min="9738" max="9738" width="9.7109375" style="68" customWidth="1"/>
    <col min="9739" max="9740" width="10.7109375" style="68" customWidth="1"/>
    <col min="9741" max="9741" width="11.42578125" style="68" customWidth="1"/>
    <col min="9742" max="9742" width="10.5703125" style="68" customWidth="1"/>
    <col min="9743" max="9743" width="11.7109375" style="68" customWidth="1"/>
    <col min="9744" max="9984" width="9.140625" style="68"/>
    <col min="9985" max="9985" width="4.140625" style="68" customWidth="1"/>
    <col min="9986" max="9986" width="15.85546875" style="68" customWidth="1"/>
    <col min="9987" max="9987" width="15.42578125" style="68" customWidth="1"/>
    <col min="9988" max="9988" width="10.85546875" style="68" customWidth="1"/>
    <col min="9989" max="9989" width="9.5703125" style="68" customWidth="1"/>
    <col min="9990" max="9990" width="10.7109375" style="68" customWidth="1"/>
    <col min="9991" max="9991" width="10.42578125" style="68" customWidth="1"/>
    <col min="9992" max="9992" width="13.28515625" style="68" customWidth="1"/>
    <col min="9993" max="9993" width="10.28515625" style="68" customWidth="1"/>
    <col min="9994" max="9994" width="9.7109375" style="68" customWidth="1"/>
    <col min="9995" max="9996" width="10.7109375" style="68" customWidth="1"/>
    <col min="9997" max="9997" width="11.42578125" style="68" customWidth="1"/>
    <col min="9998" max="9998" width="10.5703125" style="68" customWidth="1"/>
    <col min="9999" max="9999" width="11.7109375" style="68" customWidth="1"/>
    <col min="10000" max="10240" width="9.140625" style="68"/>
    <col min="10241" max="10241" width="4.140625" style="68" customWidth="1"/>
    <col min="10242" max="10242" width="15.85546875" style="68" customWidth="1"/>
    <col min="10243" max="10243" width="15.42578125" style="68" customWidth="1"/>
    <col min="10244" max="10244" width="10.85546875" style="68" customWidth="1"/>
    <col min="10245" max="10245" width="9.5703125" style="68" customWidth="1"/>
    <col min="10246" max="10246" width="10.7109375" style="68" customWidth="1"/>
    <col min="10247" max="10247" width="10.42578125" style="68" customWidth="1"/>
    <col min="10248" max="10248" width="13.28515625" style="68" customWidth="1"/>
    <col min="10249" max="10249" width="10.28515625" style="68" customWidth="1"/>
    <col min="10250" max="10250" width="9.7109375" style="68" customWidth="1"/>
    <col min="10251" max="10252" width="10.7109375" style="68" customWidth="1"/>
    <col min="10253" max="10253" width="11.42578125" style="68" customWidth="1"/>
    <col min="10254" max="10254" width="10.5703125" style="68" customWidth="1"/>
    <col min="10255" max="10255" width="11.7109375" style="68" customWidth="1"/>
    <col min="10256" max="10496" width="9.140625" style="68"/>
    <col min="10497" max="10497" width="4.140625" style="68" customWidth="1"/>
    <col min="10498" max="10498" width="15.85546875" style="68" customWidth="1"/>
    <col min="10499" max="10499" width="15.42578125" style="68" customWidth="1"/>
    <col min="10500" max="10500" width="10.85546875" style="68" customWidth="1"/>
    <col min="10501" max="10501" width="9.5703125" style="68" customWidth="1"/>
    <col min="10502" max="10502" width="10.7109375" style="68" customWidth="1"/>
    <col min="10503" max="10503" width="10.42578125" style="68" customWidth="1"/>
    <col min="10504" max="10504" width="13.28515625" style="68" customWidth="1"/>
    <col min="10505" max="10505" width="10.28515625" style="68" customWidth="1"/>
    <col min="10506" max="10506" width="9.7109375" style="68" customWidth="1"/>
    <col min="10507" max="10508" width="10.7109375" style="68" customWidth="1"/>
    <col min="10509" max="10509" width="11.42578125" style="68" customWidth="1"/>
    <col min="10510" max="10510" width="10.5703125" style="68" customWidth="1"/>
    <col min="10511" max="10511" width="11.7109375" style="68" customWidth="1"/>
    <col min="10512" max="10752" width="9.140625" style="68"/>
    <col min="10753" max="10753" width="4.140625" style="68" customWidth="1"/>
    <col min="10754" max="10754" width="15.85546875" style="68" customWidth="1"/>
    <col min="10755" max="10755" width="15.42578125" style="68" customWidth="1"/>
    <col min="10756" max="10756" width="10.85546875" style="68" customWidth="1"/>
    <col min="10757" max="10757" width="9.5703125" style="68" customWidth="1"/>
    <col min="10758" max="10758" width="10.7109375" style="68" customWidth="1"/>
    <col min="10759" max="10759" width="10.42578125" style="68" customWidth="1"/>
    <col min="10760" max="10760" width="13.28515625" style="68" customWidth="1"/>
    <col min="10761" max="10761" width="10.28515625" style="68" customWidth="1"/>
    <col min="10762" max="10762" width="9.7109375" style="68" customWidth="1"/>
    <col min="10763" max="10764" width="10.7109375" style="68" customWidth="1"/>
    <col min="10765" max="10765" width="11.42578125" style="68" customWidth="1"/>
    <col min="10766" max="10766" width="10.5703125" style="68" customWidth="1"/>
    <col min="10767" max="10767" width="11.7109375" style="68" customWidth="1"/>
    <col min="10768" max="11008" width="9.140625" style="68"/>
    <col min="11009" max="11009" width="4.140625" style="68" customWidth="1"/>
    <col min="11010" max="11010" width="15.85546875" style="68" customWidth="1"/>
    <col min="11011" max="11011" width="15.42578125" style="68" customWidth="1"/>
    <col min="11012" max="11012" width="10.85546875" style="68" customWidth="1"/>
    <col min="11013" max="11013" width="9.5703125" style="68" customWidth="1"/>
    <col min="11014" max="11014" width="10.7109375" style="68" customWidth="1"/>
    <col min="11015" max="11015" width="10.42578125" style="68" customWidth="1"/>
    <col min="11016" max="11016" width="13.28515625" style="68" customWidth="1"/>
    <col min="11017" max="11017" width="10.28515625" style="68" customWidth="1"/>
    <col min="11018" max="11018" width="9.7109375" style="68" customWidth="1"/>
    <col min="11019" max="11020" width="10.7109375" style="68" customWidth="1"/>
    <col min="11021" max="11021" width="11.42578125" style="68" customWidth="1"/>
    <col min="11022" max="11022" width="10.5703125" style="68" customWidth="1"/>
    <col min="11023" max="11023" width="11.7109375" style="68" customWidth="1"/>
    <col min="11024" max="11264" width="9.140625" style="68"/>
    <col min="11265" max="11265" width="4.140625" style="68" customWidth="1"/>
    <col min="11266" max="11266" width="15.85546875" style="68" customWidth="1"/>
    <col min="11267" max="11267" width="15.42578125" style="68" customWidth="1"/>
    <col min="11268" max="11268" width="10.85546875" style="68" customWidth="1"/>
    <col min="11269" max="11269" width="9.5703125" style="68" customWidth="1"/>
    <col min="11270" max="11270" width="10.7109375" style="68" customWidth="1"/>
    <col min="11271" max="11271" width="10.42578125" style="68" customWidth="1"/>
    <col min="11272" max="11272" width="13.28515625" style="68" customWidth="1"/>
    <col min="11273" max="11273" width="10.28515625" style="68" customWidth="1"/>
    <col min="11274" max="11274" width="9.7109375" style="68" customWidth="1"/>
    <col min="11275" max="11276" width="10.7109375" style="68" customWidth="1"/>
    <col min="11277" max="11277" width="11.42578125" style="68" customWidth="1"/>
    <col min="11278" max="11278" width="10.5703125" style="68" customWidth="1"/>
    <col min="11279" max="11279" width="11.7109375" style="68" customWidth="1"/>
    <col min="11280" max="11520" width="9.140625" style="68"/>
    <col min="11521" max="11521" width="4.140625" style="68" customWidth="1"/>
    <col min="11522" max="11522" width="15.85546875" style="68" customWidth="1"/>
    <col min="11523" max="11523" width="15.42578125" style="68" customWidth="1"/>
    <col min="11524" max="11524" width="10.85546875" style="68" customWidth="1"/>
    <col min="11525" max="11525" width="9.5703125" style="68" customWidth="1"/>
    <col min="11526" max="11526" width="10.7109375" style="68" customWidth="1"/>
    <col min="11527" max="11527" width="10.42578125" style="68" customWidth="1"/>
    <col min="11528" max="11528" width="13.28515625" style="68" customWidth="1"/>
    <col min="11529" max="11529" width="10.28515625" style="68" customWidth="1"/>
    <col min="11530" max="11530" width="9.7109375" style="68" customWidth="1"/>
    <col min="11531" max="11532" width="10.7109375" style="68" customWidth="1"/>
    <col min="11533" max="11533" width="11.42578125" style="68" customWidth="1"/>
    <col min="11534" max="11534" width="10.5703125" style="68" customWidth="1"/>
    <col min="11535" max="11535" width="11.7109375" style="68" customWidth="1"/>
    <col min="11536" max="11776" width="9.140625" style="68"/>
    <col min="11777" max="11777" width="4.140625" style="68" customWidth="1"/>
    <col min="11778" max="11778" width="15.85546875" style="68" customWidth="1"/>
    <col min="11779" max="11779" width="15.42578125" style="68" customWidth="1"/>
    <col min="11780" max="11780" width="10.85546875" style="68" customWidth="1"/>
    <col min="11781" max="11781" width="9.5703125" style="68" customWidth="1"/>
    <col min="11782" max="11782" width="10.7109375" style="68" customWidth="1"/>
    <col min="11783" max="11783" width="10.42578125" style="68" customWidth="1"/>
    <col min="11784" max="11784" width="13.28515625" style="68" customWidth="1"/>
    <col min="11785" max="11785" width="10.28515625" style="68" customWidth="1"/>
    <col min="11786" max="11786" width="9.7109375" style="68" customWidth="1"/>
    <col min="11787" max="11788" width="10.7109375" style="68" customWidth="1"/>
    <col min="11789" max="11789" width="11.42578125" style="68" customWidth="1"/>
    <col min="11790" max="11790" width="10.5703125" style="68" customWidth="1"/>
    <col min="11791" max="11791" width="11.7109375" style="68" customWidth="1"/>
    <col min="11792" max="12032" width="9.140625" style="68"/>
    <col min="12033" max="12033" width="4.140625" style="68" customWidth="1"/>
    <col min="12034" max="12034" width="15.85546875" style="68" customWidth="1"/>
    <col min="12035" max="12035" width="15.42578125" style="68" customWidth="1"/>
    <col min="12036" max="12036" width="10.85546875" style="68" customWidth="1"/>
    <col min="12037" max="12037" width="9.5703125" style="68" customWidth="1"/>
    <col min="12038" max="12038" width="10.7109375" style="68" customWidth="1"/>
    <col min="12039" max="12039" width="10.42578125" style="68" customWidth="1"/>
    <col min="12040" max="12040" width="13.28515625" style="68" customWidth="1"/>
    <col min="12041" max="12041" width="10.28515625" style="68" customWidth="1"/>
    <col min="12042" max="12042" width="9.7109375" style="68" customWidth="1"/>
    <col min="12043" max="12044" width="10.7109375" style="68" customWidth="1"/>
    <col min="12045" max="12045" width="11.42578125" style="68" customWidth="1"/>
    <col min="12046" max="12046" width="10.5703125" style="68" customWidth="1"/>
    <col min="12047" max="12047" width="11.7109375" style="68" customWidth="1"/>
    <col min="12048" max="12288" width="9.140625" style="68"/>
    <col min="12289" max="12289" width="4.140625" style="68" customWidth="1"/>
    <col min="12290" max="12290" width="15.85546875" style="68" customWidth="1"/>
    <col min="12291" max="12291" width="15.42578125" style="68" customWidth="1"/>
    <col min="12292" max="12292" width="10.85546875" style="68" customWidth="1"/>
    <col min="12293" max="12293" width="9.5703125" style="68" customWidth="1"/>
    <col min="12294" max="12294" width="10.7109375" style="68" customWidth="1"/>
    <col min="12295" max="12295" width="10.42578125" style="68" customWidth="1"/>
    <col min="12296" max="12296" width="13.28515625" style="68" customWidth="1"/>
    <col min="12297" max="12297" width="10.28515625" style="68" customWidth="1"/>
    <col min="12298" max="12298" width="9.7109375" style="68" customWidth="1"/>
    <col min="12299" max="12300" width="10.7109375" style="68" customWidth="1"/>
    <col min="12301" max="12301" width="11.42578125" style="68" customWidth="1"/>
    <col min="12302" max="12302" width="10.5703125" style="68" customWidth="1"/>
    <col min="12303" max="12303" width="11.7109375" style="68" customWidth="1"/>
    <col min="12304" max="12544" width="9.140625" style="68"/>
    <col min="12545" max="12545" width="4.140625" style="68" customWidth="1"/>
    <col min="12546" max="12546" width="15.85546875" style="68" customWidth="1"/>
    <col min="12547" max="12547" width="15.42578125" style="68" customWidth="1"/>
    <col min="12548" max="12548" width="10.85546875" style="68" customWidth="1"/>
    <col min="12549" max="12549" width="9.5703125" style="68" customWidth="1"/>
    <col min="12550" max="12550" width="10.7109375" style="68" customWidth="1"/>
    <col min="12551" max="12551" width="10.42578125" style="68" customWidth="1"/>
    <col min="12552" max="12552" width="13.28515625" style="68" customWidth="1"/>
    <col min="12553" max="12553" width="10.28515625" style="68" customWidth="1"/>
    <col min="12554" max="12554" width="9.7109375" style="68" customWidth="1"/>
    <col min="12555" max="12556" width="10.7109375" style="68" customWidth="1"/>
    <col min="12557" max="12557" width="11.42578125" style="68" customWidth="1"/>
    <col min="12558" max="12558" width="10.5703125" style="68" customWidth="1"/>
    <col min="12559" max="12559" width="11.7109375" style="68" customWidth="1"/>
    <col min="12560" max="12800" width="9.140625" style="68"/>
    <col min="12801" max="12801" width="4.140625" style="68" customWidth="1"/>
    <col min="12802" max="12802" width="15.85546875" style="68" customWidth="1"/>
    <col min="12803" max="12803" width="15.42578125" style="68" customWidth="1"/>
    <col min="12804" max="12804" width="10.85546875" style="68" customWidth="1"/>
    <col min="12805" max="12805" width="9.5703125" style="68" customWidth="1"/>
    <col min="12806" max="12806" width="10.7109375" style="68" customWidth="1"/>
    <col min="12807" max="12807" width="10.42578125" style="68" customWidth="1"/>
    <col min="12808" max="12808" width="13.28515625" style="68" customWidth="1"/>
    <col min="12809" max="12809" width="10.28515625" style="68" customWidth="1"/>
    <col min="12810" max="12810" width="9.7109375" style="68" customWidth="1"/>
    <col min="12811" max="12812" width="10.7109375" style="68" customWidth="1"/>
    <col min="12813" max="12813" width="11.42578125" style="68" customWidth="1"/>
    <col min="12814" max="12814" width="10.5703125" style="68" customWidth="1"/>
    <col min="12815" max="12815" width="11.7109375" style="68" customWidth="1"/>
    <col min="12816" max="13056" width="9.140625" style="68"/>
    <col min="13057" max="13057" width="4.140625" style="68" customWidth="1"/>
    <col min="13058" max="13058" width="15.85546875" style="68" customWidth="1"/>
    <col min="13059" max="13059" width="15.42578125" style="68" customWidth="1"/>
    <col min="13060" max="13060" width="10.85546875" style="68" customWidth="1"/>
    <col min="13061" max="13061" width="9.5703125" style="68" customWidth="1"/>
    <col min="13062" max="13062" width="10.7109375" style="68" customWidth="1"/>
    <col min="13063" max="13063" width="10.42578125" style="68" customWidth="1"/>
    <col min="13064" max="13064" width="13.28515625" style="68" customWidth="1"/>
    <col min="13065" max="13065" width="10.28515625" style="68" customWidth="1"/>
    <col min="13066" max="13066" width="9.7109375" style="68" customWidth="1"/>
    <col min="13067" max="13068" width="10.7109375" style="68" customWidth="1"/>
    <col min="13069" max="13069" width="11.42578125" style="68" customWidth="1"/>
    <col min="13070" max="13070" width="10.5703125" style="68" customWidth="1"/>
    <col min="13071" max="13071" width="11.7109375" style="68" customWidth="1"/>
    <col min="13072" max="13312" width="9.140625" style="68"/>
    <col min="13313" max="13313" width="4.140625" style="68" customWidth="1"/>
    <col min="13314" max="13314" width="15.85546875" style="68" customWidth="1"/>
    <col min="13315" max="13315" width="15.42578125" style="68" customWidth="1"/>
    <col min="13316" max="13316" width="10.85546875" style="68" customWidth="1"/>
    <col min="13317" max="13317" width="9.5703125" style="68" customWidth="1"/>
    <col min="13318" max="13318" width="10.7109375" style="68" customWidth="1"/>
    <col min="13319" max="13319" width="10.42578125" style="68" customWidth="1"/>
    <col min="13320" max="13320" width="13.28515625" style="68" customWidth="1"/>
    <col min="13321" max="13321" width="10.28515625" style="68" customWidth="1"/>
    <col min="13322" max="13322" width="9.7109375" style="68" customWidth="1"/>
    <col min="13323" max="13324" width="10.7109375" style="68" customWidth="1"/>
    <col min="13325" max="13325" width="11.42578125" style="68" customWidth="1"/>
    <col min="13326" max="13326" width="10.5703125" style="68" customWidth="1"/>
    <col min="13327" max="13327" width="11.7109375" style="68" customWidth="1"/>
    <col min="13328" max="13568" width="9.140625" style="68"/>
    <col min="13569" max="13569" width="4.140625" style="68" customWidth="1"/>
    <col min="13570" max="13570" width="15.85546875" style="68" customWidth="1"/>
    <col min="13571" max="13571" width="15.42578125" style="68" customWidth="1"/>
    <col min="13572" max="13572" width="10.85546875" style="68" customWidth="1"/>
    <col min="13573" max="13573" width="9.5703125" style="68" customWidth="1"/>
    <col min="13574" max="13574" width="10.7109375" style="68" customWidth="1"/>
    <col min="13575" max="13575" width="10.42578125" style="68" customWidth="1"/>
    <col min="13576" max="13576" width="13.28515625" style="68" customWidth="1"/>
    <col min="13577" max="13577" width="10.28515625" style="68" customWidth="1"/>
    <col min="13578" max="13578" width="9.7109375" style="68" customWidth="1"/>
    <col min="13579" max="13580" width="10.7109375" style="68" customWidth="1"/>
    <col min="13581" max="13581" width="11.42578125" style="68" customWidth="1"/>
    <col min="13582" max="13582" width="10.5703125" style="68" customWidth="1"/>
    <col min="13583" max="13583" width="11.7109375" style="68" customWidth="1"/>
    <col min="13584" max="13824" width="9.140625" style="68"/>
    <col min="13825" max="13825" width="4.140625" style="68" customWidth="1"/>
    <col min="13826" max="13826" width="15.85546875" style="68" customWidth="1"/>
    <col min="13827" max="13827" width="15.42578125" style="68" customWidth="1"/>
    <col min="13828" max="13828" width="10.85546875" style="68" customWidth="1"/>
    <col min="13829" max="13829" width="9.5703125" style="68" customWidth="1"/>
    <col min="13830" max="13830" width="10.7109375" style="68" customWidth="1"/>
    <col min="13831" max="13831" width="10.42578125" style="68" customWidth="1"/>
    <col min="13832" max="13832" width="13.28515625" style="68" customWidth="1"/>
    <col min="13833" max="13833" width="10.28515625" style="68" customWidth="1"/>
    <col min="13834" max="13834" width="9.7109375" style="68" customWidth="1"/>
    <col min="13835" max="13836" width="10.7109375" style="68" customWidth="1"/>
    <col min="13837" max="13837" width="11.42578125" style="68" customWidth="1"/>
    <col min="13838" max="13838" width="10.5703125" style="68" customWidth="1"/>
    <col min="13839" max="13839" width="11.7109375" style="68" customWidth="1"/>
    <col min="13840" max="14080" width="9.140625" style="68"/>
    <col min="14081" max="14081" width="4.140625" style="68" customWidth="1"/>
    <col min="14082" max="14082" width="15.85546875" style="68" customWidth="1"/>
    <col min="14083" max="14083" width="15.42578125" style="68" customWidth="1"/>
    <col min="14084" max="14084" width="10.85546875" style="68" customWidth="1"/>
    <col min="14085" max="14085" width="9.5703125" style="68" customWidth="1"/>
    <col min="14086" max="14086" width="10.7109375" style="68" customWidth="1"/>
    <col min="14087" max="14087" width="10.42578125" style="68" customWidth="1"/>
    <col min="14088" max="14088" width="13.28515625" style="68" customWidth="1"/>
    <col min="14089" max="14089" width="10.28515625" style="68" customWidth="1"/>
    <col min="14090" max="14090" width="9.7109375" style="68" customWidth="1"/>
    <col min="14091" max="14092" width="10.7109375" style="68" customWidth="1"/>
    <col min="14093" max="14093" width="11.42578125" style="68" customWidth="1"/>
    <col min="14094" max="14094" width="10.5703125" style="68" customWidth="1"/>
    <col min="14095" max="14095" width="11.7109375" style="68" customWidth="1"/>
    <col min="14096" max="14336" width="9.140625" style="68"/>
    <col min="14337" max="14337" width="4.140625" style="68" customWidth="1"/>
    <col min="14338" max="14338" width="15.85546875" style="68" customWidth="1"/>
    <col min="14339" max="14339" width="15.42578125" style="68" customWidth="1"/>
    <col min="14340" max="14340" width="10.85546875" style="68" customWidth="1"/>
    <col min="14341" max="14341" width="9.5703125" style="68" customWidth="1"/>
    <col min="14342" max="14342" width="10.7109375" style="68" customWidth="1"/>
    <col min="14343" max="14343" width="10.42578125" style="68" customWidth="1"/>
    <col min="14344" max="14344" width="13.28515625" style="68" customWidth="1"/>
    <col min="14345" max="14345" width="10.28515625" style="68" customWidth="1"/>
    <col min="14346" max="14346" width="9.7109375" style="68" customWidth="1"/>
    <col min="14347" max="14348" width="10.7109375" style="68" customWidth="1"/>
    <col min="14349" max="14349" width="11.42578125" style="68" customWidth="1"/>
    <col min="14350" max="14350" width="10.5703125" style="68" customWidth="1"/>
    <col min="14351" max="14351" width="11.7109375" style="68" customWidth="1"/>
    <col min="14352" max="14592" width="9.140625" style="68"/>
    <col min="14593" max="14593" width="4.140625" style="68" customWidth="1"/>
    <col min="14594" max="14594" width="15.85546875" style="68" customWidth="1"/>
    <col min="14595" max="14595" width="15.42578125" style="68" customWidth="1"/>
    <col min="14596" max="14596" width="10.85546875" style="68" customWidth="1"/>
    <col min="14597" max="14597" width="9.5703125" style="68" customWidth="1"/>
    <col min="14598" max="14598" width="10.7109375" style="68" customWidth="1"/>
    <col min="14599" max="14599" width="10.42578125" style="68" customWidth="1"/>
    <col min="14600" max="14600" width="13.28515625" style="68" customWidth="1"/>
    <col min="14601" max="14601" width="10.28515625" style="68" customWidth="1"/>
    <col min="14602" max="14602" width="9.7109375" style="68" customWidth="1"/>
    <col min="14603" max="14604" width="10.7109375" style="68" customWidth="1"/>
    <col min="14605" max="14605" width="11.42578125" style="68" customWidth="1"/>
    <col min="14606" max="14606" width="10.5703125" style="68" customWidth="1"/>
    <col min="14607" max="14607" width="11.7109375" style="68" customWidth="1"/>
    <col min="14608" max="14848" width="9.140625" style="68"/>
    <col min="14849" max="14849" width="4.140625" style="68" customWidth="1"/>
    <col min="14850" max="14850" width="15.85546875" style="68" customWidth="1"/>
    <col min="14851" max="14851" width="15.42578125" style="68" customWidth="1"/>
    <col min="14852" max="14852" width="10.85546875" style="68" customWidth="1"/>
    <col min="14853" max="14853" width="9.5703125" style="68" customWidth="1"/>
    <col min="14854" max="14854" width="10.7109375" style="68" customWidth="1"/>
    <col min="14855" max="14855" width="10.42578125" style="68" customWidth="1"/>
    <col min="14856" max="14856" width="13.28515625" style="68" customWidth="1"/>
    <col min="14857" max="14857" width="10.28515625" style="68" customWidth="1"/>
    <col min="14858" max="14858" width="9.7109375" style="68" customWidth="1"/>
    <col min="14859" max="14860" width="10.7109375" style="68" customWidth="1"/>
    <col min="14861" max="14861" width="11.42578125" style="68" customWidth="1"/>
    <col min="14862" max="14862" width="10.5703125" style="68" customWidth="1"/>
    <col min="14863" max="14863" width="11.7109375" style="68" customWidth="1"/>
    <col min="14864" max="15104" width="9.140625" style="68"/>
    <col min="15105" max="15105" width="4.140625" style="68" customWidth="1"/>
    <col min="15106" max="15106" width="15.85546875" style="68" customWidth="1"/>
    <col min="15107" max="15107" width="15.42578125" style="68" customWidth="1"/>
    <col min="15108" max="15108" width="10.85546875" style="68" customWidth="1"/>
    <col min="15109" max="15109" width="9.5703125" style="68" customWidth="1"/>
    <col min="15110" max="15110" width="10.7109375" style="68" customWidth="1"/>
    <col min="15111" max="15111" width="10.42578125" style="68" customWidth="1"/>
    <col min="15112" max="15112" width="13.28515625" style="68" customWidth="1"/>
    <col min="15113" max="15113" width="10.28515625" style="68" customWidth="1"/>
    <col min="15114" max="15114" width="9.7109375" style="68" customWidth="1"/>
    <col min="15115" max="15116" width="10.7109375" style="68" customWidth="1"/>
    <col min="15117" max="15117" width="11.42578125" style="68" customWidth="1"/>
    <col min="15118" max="15118" width="10.5703125" style="68" customWidth="1"/>
    <col min="15119" max="15119" width="11.7109375" style="68" customWidth="1"/>
    <col min="15120" max="15360" width="9.140625" style="68"/>
    <col min="15361" max="15361" width="4.140625" style="68" customWidth="1"/>
    <col min="15362" max="15362" width="15.85546875" style="68" customWidth="1"/>
    <col min="15363" max="15363" width="15.42578125" style="68" customWidth="1"/>
    <col min="15364" max="15364" width="10.85546875" style="68" customWidth="1"/>
    <col min="15365" max="15365" width="9.5703125" style="68" customWidth="1"/>
    <col min="15366" max="15366" width="10.7109375" style="68" customWidth="1"/>
    <col min="15367" max="15367" width="10.42578125" style="68" customWidth="1"/>
    <col min="15368" max="15368" width="13.28515625" style="68" customWidth="1"/>
    <col min="15369" max="15369" width="10.28515625" style="68" customWidth="1"/>
    <col min="15370" max="15370" width="9.7109375" style="68" customWidth="1"/>
    <col min="15371" max="15372" width="10.7109375" style="68" customWidth="1"/>
    <col min="15373" max="15373" width="11.42578125" style="68" customWidth="1"/>
    <col min="15374" max="15374" width="10.5703125" style="68" customWidth="1"/>
    <col min="15375" max="15375" width="11.7109375" style="68" customWidth="1"/>
    <col min="15376" max="15616" width="9.140625" style="68"/>
    <col min="15617" max="15617" width="4.140625" style="68" customWidth="1"/>
    <col min="15618" max="15618" width="15.85546875" style="68" customWidth="1"/>
    <col min="15619" max="15619" width="15.42578125" style="68" customWidth="1"/>
    <col min="15620" max="15620" width="10.85546875" style="68" customWidth="1"/>
    <col min="15621" max="15621" width="9.5703125" style="68" customWidth="1"/>
    <col min="15622" max="15622" width="10.7109375" style="68" customWidth="1"/>
    <col min="15623" max="15623" width="10.42578125" style="68" customWidth="1"/>
    <col min="15624" max="15624" width="13.28515625" style="68" customWidth="1"/>
    <col min="15625" max="15625" width="10.28515625" style="68" customWidth="1"/>
    <col min="15626" max="15626" width="9.7109375" style="68" customWidth="1"/>
    <col min="15627" max="15628" width="10.7109375" style="68" customWidth="1"/>
    <col min="15629" max="15629" width="11.42578125" style="68" customWidth="1"/>
    <col min="15630" max="15630" width="10.5703125" style="68" customWidth="1"/>
    <col min="15631" max="15631" width="11.7109375" style="68" customWidth="1"/>
    <col min="15632" max="15872" width="9.140625" style="68"/>
    <col min="15873" max="15873" width="4.140625" style="68" customWidth="1"/>
    <col min="15874" max="15874" width="15.85546875" style="68" customWidth="1"/>
    <col min="15875" max="15875" width="15.42578125" style="68" customWidth="1"/>
    <col min="15876" max="15876" width="10.85546875" style="68" customWidth="1"/>
    <col min="15877" max="15877" width="9.5703125" style="68" customWidth="1"/>
    <col min="15878" max="15878" width="10.7109375" style="68" customWidth="1"/>
    <col min="15879" max="15879" width="10.42578125" style="68" customWidth="1"/>
    <col min="15880" max="15880" width="13.28515625" style="68" customWidth="1"/>
    <col min="15881" max="15881" width="10.28515625" style="68" customWidth="1"/>
    <col min="15882" max="15882" width="9.7109375" style="68" customWidth="1"/>
    <col min="15883" max="15884" width="10.7109375" style="68" customWidth="1"/>
    <col min="15885" max="15885" width="11.42578125" style="68" customWidth="1"/>
    <col min="15886" max="15886" width="10.5703125" style="68" customWidth="1"/>
    <col min="15887" max="15887" width="11.7109375" style="68" customWidth="1"/>
    <col min="15888" max="16128" width="9.140625" style="68"/>
    <col min="16129" max="16129" width="4.140625" style="68" customWidth="1"/>
    <col min="16130" max="16130" width="15.85546875" style="68" customWidth="1"/>
    <col min="16131" max="16131" width="15.42578125" style="68" customWidth="1"/>
    <col min="16132" max="16132" width="10.85546875" style="68" customWidth="1"/>
    <col min="16133" max="16133" width="9.5703125" style="68" customWidth="1"/>
    <col min="16134" max="16134" width="10.7109375" style="68" customWidth="1"/>
    <col min="16135" max="16135" width="10.42578125" style="68" customWidth="1"/>
    <col min="16136" max="16136" width="13.28515625" style="68" customWidth="1"/>
    <col min="16137" max="16137" width="10.28515625" style="68" customWidth="1"/>
    <col min="16138" max="16138" width="9.7109375" style="68" customWidth="1"/>
    <col min="16139" max="16140" width="10.7109375" style="68" customWidth="1"/>
    <col min="16141" max="16141" width="11.42578125" style="68" customWidth="1"/>
    <col min="16142" max="16142" width="10.5703125" style="68" customWidth="1"/>
    <col min="16143" max="16143" width="11.7109375" style="68" customWidth="1"/>
    <col min="16144" max="16384" width="9.140625" style="68"/>
  </cols>
  <sheetData>
    <row r="1" spans="1:15" ht="15">
      <c r="M1" s="208"/>
      <c r="N1" s="208"/>
    </row>
    <row r="3" spans="1:15" ht="18">
      <c r="A3" s="209" t="s">
        <v>58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5" ht="18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5">
      <c r="C5" s="70"/>
      <c r="D5" s="71"/>
      <c r="E5" s="70"/>
      <c r="F5" s="70"/>
      <c r="G5" s="70"/>
      <c r="H5" s="70"/>
      <c r="I5" s="70"/>
      <c r="J5" s="70"/>
      <c r="K5" s="70"/>
      <c r="L5" s="70"/>
      <c r="M5" s="210" t="s">
        <v>59</v>
      </c>
      <c r="N5" s="210"/>
    </row>
    <row r="6" spans="1:15" ht="47.25" customHeight="1">
      <c r="A6" s="211" t="s">
        <v>1</v>
      </c>
      <c r="B6" s="213" t="s">
        <v>27</v>
      </c>
      <c r="C6" s="216" t="s">
        <v>28</v>
      </c>
      <c r="D6" s="216"/>
      <c r="E6" s="216"/>
      <c r="F6" s="216" t="s">
        <v>29</v>
      </c>
      <c r="G6" s="216"/>
      <c r="H6" s="216" t="s">
        <v>30</v>
      </c>
      <c r="I6" s="216"/>
      <c r="J6" s="216"/>
      <c r="K6" s="216" t="s">
        <v>31</v>
      </c>
      <c r="L6" s="216"/>
      <c r="M6" s="216" t="s">
        <v>32</v>
      </c>
      <c r="N6" s="216"/>
    </row>
    <row r="7" spans="1:15" ht="47.25" customHeight="1">
      <c r="A7" s="212"/>
      <c r="B7" s="214"/>
      <c r="C7" s="216" t="s">
        <v>33</v>
      </c>
      <c r="D7" s="216" t="s">
        <v>34</v>
      </c>
      <c r="E7" s="216"/>
      <c r="F7" s="216" t="s">
        <v>35</v>
      </c>
      <c r="G7" s="216" t="s">
        <v>11</v>
      </c>
      <c r="H7" s="216" t="s">
        <v>36</v>
      </c>
      <c r="I7" s="216" t="s">
        <v>37</v>
      </c>
      <c r="J7" s="216"/>
      <c r="K7" s="216" t="s">
        <v>35</v>
      </c>
      <c r="L7" s="216" t="s">
        <v>11</v>
      </c>
      <c r="M7" s="216" t="s">
        <v>38</v>
      </c>
      <c r="N7" s="216" t="s">
        <v>47</v>
      </c>
    </row>
    <row r="8" spans="1:15" ht="33.75" customHeight="1">
      <c r="A8" s="212"/>
      <c r="B8" s="215"/>
      <c r="C8" s="217"/>
      <c r="D8" s="92" t="s">
        <v>35</v>
      </c>
      <c r="E8" s="91" t="s">
        <v>11</v>
      </c>
      <c r="F8" s="217"/>
      <c r="G8" s="217"/>
      <c r="H8" s="217"/>
      <c r="I8" s="91" t="s">
        <v>35</v>
      </c>
      <c r="J8" s="91" t="s">
        <v>11</v>
      </c>
      <c r="K8" s="217"/>
      <c r="L8" s="217"/>
      <c r="M8" s="217"/>
      <c r="N8" s="217"/>
    </row>
    <row r="9" spans="1:15" s="96" customFormat="1" ht="26.25" customHeight="1">
      <c r="A9" s="218" t="s">
        <v>40</v>
      </c>
      <c r="B9" s="219"/>
      <c r="C9" s="93">
        <f>C10+C11+C12+C13+C14+C15+C16+C17+C18+C19+C20+C21+C22</f>
        <v>3534.3131439999997</v>
      </c>
      <c r="D9" s="93">
        <f>(C10*D10+C11*D11+C12*D12+C13*D13+C14*D14+C15*D15+C16*D16+C17*D17+C18*D18+C19*D19+C20*D20+C21*D21+C22*D22)/C9</f>
        <v>0.9354504386888024</v>
      </c>
      <c r="E9" s="93">
        <f>(C10*E10+C11*E11+C12*E12+C13*E13+C14*E14+C15*E15+C16*E16+C17*E17+C18*E18+C19*E19+C20*E20+C21*E21+C22*E22)/C9</f>
        <v>0.12760372642475737</v>
      </c>
      <c r="F9" s="93">
        <f>F10+F11+F12+F13+F14+F15+F16+F17+F18+F19+F20+F21+F22</f>
        <v>3306.1747810184002</v>
      </c>
      <c r="G9" s="93">
        <f>G10+G11+G12+G13+G14+G15+G16+G17+G18+G19+G20+G21+G22</f>
        <v>450.99152752640003</v>
      </c>
      <c r="H9" s="93">
        <f>H10+H11+H12+H13+H14+H15+H16+H17+H18+H19+H20+H21+H22</f>
        <v>722.23930229333337</v>
      </c>
      <c r="I9" s="93">
        <f>(H10*I10+H11*I11+H12*I12+H13*I13+H14*I14+H15*I15+H16*I16+H17*I17+H18*I18+H19*I19+H20*I20+H21*I21+H22*I22)/H9</f>
        <v>5.2281168062997887</v>
      </c>
      <c r="J9" s="93">
        <f>(H10*J10+H11*J11+H12*J12+H13*J13+H14*J14+H15*J15+H16*J16+H17*J17+H18*J18+H19*J19+H20*J20+H21*J21+H22*J22)/H9</f>
        <v>0.76181002464963887</v>
      </c>
      <c r="K9" s="93">
        <f>K10+K11+K12+K13+K14+K15+K16+K17+K18+K19+K20+K21+K22</f>
        <v>3775.9514344900094</v>
      </c>
      <c r="L9" s="93">
        <f>L10+L11+L12+L13+L14+L15+L16+L17+L18+L19+L20+L21+L22</f>
        <v>550.20914068302227</v>
      </c>
      <c r="M9" s="94">
        <f>F9-K9</f>
        <v>-469.77665347160928</v>
      </c>
      <c r="N9" s="94">
        <f>G9-L9</f>
        <v>-99.217613156622235</v>
      </c>
      <c r="O9" s="95"/>
    </row>
    <row r="10" spans="1:15" ht="26.25" customHeight="1">
      <c r="A10" s="90">
        <v>1</v>
      </c>
      <c r="B10" s="97" t="s">
        <v>41</v>
      </c>
      <c r="C10" s="98">
        <v>179.51276799999999</v>
      </c>
      <c r="D10" s="99">
        <v>1.2140862911322281</v>
      </c>
      <c r="E10" s="100">
        <v>0.15038827941196922</v>
      </c>
      <c r="F10" s="100">
        <f>C10*D10</f>
        <v>217.9439907120001</v>
      </c>
      <c r="G10" s="100">
        <f t="shared" ref="G10:G22" si="0">C10*E10</f>
        <v>26.996616312000008</v>
      </c>
      <c r="H10" s="99">
        <v>36.963792000000012</v>
      </c>
      <c r="I10" s="99">
        <v>6.2486171426567907</v>
      </c>
      <c r="J10" s="101">
        <v>0.83752209838211356</v>
      </c>
      <c r="K10" s="100">
        <f t="shared" ref="K10:K22" si="1">H10*I10</f>
        <v>230.97258434880001</v>
      </c>
      <c r="L10" s="102">
        <f t="shared" ref="L10:L22" si="2">H10*J10</f>
        <v>30.957992639999993</v>
      </c>
      <c r="M10" s="100">
        <f t="shared" ref="M10:N22" si="3">F10-K10</f>
        <v>-13.028593636799911</v>
      </c>
      <c r="N10" s="100">
        <f t="shared" si="3"/>
        <v>-3.9613763279999858</v>
      </c>
    </row>
    <row r="11" spans="1:15" ht="26.25" customHeight="1">
      <c r="A11" s="90">
        <v>2</v>
      </c>
      <c r="B11" s="103" t="s">
        <v>42</v>
      </c>
      <c r="C11" s="98">
        <v>353.37198399999994</v>
      </c>
      <c r="D11" s="99">
        <v>1.0018403541125094</v>
      </c>
      <c r="E11" s="100">
        <v>0.12842505899392412</v>
      </c>
      <c r="F11" s="100">
        <f t="shared" ref="F11:F22" si="4">C11*D11</f>
        <v>354.02231358399996</v>
      </c>
      <c r="G11" s="100">
        <f t="shared" si="0"/>
        <v>45.381817892000001</v>
      </c>
      <c r="H11" s="99">
        <v>86.862836159999986</v>
      </c>
      <c r="I11" s="99">
        <v>5.1382709315799531</v>
      </c>
      <c r="J11" s="100">
        <v>0.74600566326791895</v>
      </c>
      <c r="K11" s="100">
        <f t="shared" si="1"/>
        <v>446.32478607551997</v>
      </c>
      <c r="L11" s="102">
        <f t="shared" si="2"/>
        <v>64.800167702873367</v>
      </c>
      <c r="M11" s="100">
        <f t="shared" si="3"/>
        <v>-92.302472491520007</v>
      </c>
      <c r="N11" s="100">
        <f t="shared" si="3"/>
        <v>-19.418349810873366</v>
      </c>
    </row>
    <row r="12" spans="1:15" ht="26.25" customHeight="1">
      <c r="A12" s="90">
        <v>3</v>
      </c>
      <c r="B12" s="103" t="s">
        <v>20</v>
      </c>
      <c r="C12" s="104">
        <v>629.75024000000008</v>
      </c>
      <c r="D12" s="99">
        <v>1.1161896520245864</v>
      </c>
      <c r="E12" s="100">
        <v>0.12992632700862483</v>
      </c>
      <c r="F12" s="100">
        <f t="shared" si="4"/>
        <v>702.92070124799989</v>
      </c>
      <c r="G12" s="100">
        <f t="shared" si="0"/>
        <v>81.821135615999978</v>
      </c>
      <c r="H12" s="99">
        <v>57.784031999999996</v>
      </c>
      <c r="I12" s="99">
        <v>4.3485513409656145</v>
      </c>
      <c r="J12" s="100">
        <v>0.71997462108563137</v>
      </c>
      <c r="K12" s="100">
        <f t="shared" si="1"/>
        <v>251.27682983999995</v>
      </c>
      <c r="L12" s="102">
        <f t="shared" si="2"/>
        <v>41.603036543999998</v>
      </c>
      <c r="M12" s="100">
        <f t="shared" si="3"/>
        <v>451.64387140799994</v>
      </c>
      <c r="N12" s="100">
        <f t="shared" si="3"/>
        <v>40.21809907199998</v>
      </c>
    </row>
    <row r="13" spans="1:15" ht="26.25" customHeight="1">
      <c r="A13" s="105">
        <v>4</v>
      </c>
      <c r="B13" s="103" t="s">
        <v>43</v>
      </c>
      <c r="C13" s="99">
        <v>169.94858399999998</v>
      </c>
      <c r="D13" s="99">
        <v>0.72123319474082825</v>
      </c>
      <c r="E13" s="100">
        <v>9.7075108834093038E-2</v>
      </c>
      <c r="F13" s="100">
        <f t="shared" si="4"/>
        <v>122.57256018</v>
      </c>
      <c r="G13" s="100">
        <f>C13*E13</f>
        <v>16.497777288000002</v>
      </c>
      <c r="H13" s="106">
        <v>34.9380576</v>
      </c>
      <c r="I13" s="99">
        <v>6.5308877767950095</v>
      </c>
      <c r="J13" s="100">
        <v>0.85626789280924431</v>
      </c>
      <c r="K13" s="100">
        <f>H13*I13</f>
        <v>228.17653332479998</v>
      </c>
      <c r="L13" s="102">
        <f>H13*J13</f>
        <v>29.916336960000002</v>
      </c>
      <c r="M13" s="100">
        <f>F13-K13</f>
        <v>-105.60397314479998</v>
      </c>
      <c r="N13" s="100">
        <f>G13-L13</f>
        <v>-13.418559672000001</v>
      </c>
    </row>
    <row r="14" spans="1:15" ht="26.25" customHeight="1">
      <c r="A14" s="105">
        <v>5</v>
      </c>
      <c r="B14" s="103" t="s">
        <v>15</v>
      </c>
      <c r="C14" s="99">
        <v>81.378879999999995</v>
      </c>
      <c r="D14" s="99">
        <v>0.39599267888670864</v>
      </c>
      <c r="E14" s="100">
        <v>5.3326901869379349E-2</v>
      </c>
      <c r="F14" s="100">
        <f t="shared" si="4"/>
        <v>32.225440695999993</v>
      </c>
      <c r="G14" s="100">
        <f t="shared" si="0"/>
        <v>4.3396835479999973</v>
      </c>
      <c r="H14" s="106">
        <v>0.8432639999999999</v>
      </c>
      <c r="I14" s="99">
        <v>0.63423053278688546</v>
      </c>
      <c r="J14" s="100">
        <v>7.8065573770491795E-2</v>
      </c>
      <c r="K14" s="100">
        <f t="shared" si="1"/>
        <v>0.53482377600000008</v>
      </c>
      <c r="L14" s="102">
        <f t="shared" si="2"/>
        <v>6.5829887999999989E-2</v>
      </c>
      <c r="M14" s="100">
        <f t="shared" si="3"/>
        <v>31.690616919999993</v>
      </c>
      <c r="N14" s="100">
        <f t="shared" si="3"/>
        <v>4.2738536599999977</v>
      </c>
    </row>
    <row r="15" spans="1:15" ht="26.25" customHeight="1">
      <c r="A15" s="105">
        <v>6</v>
      </c>
      <c r="B15" s="103" t="s">
        <v>19</v>
      </c>
      <c r="C15" s="99">
        <v>519.46164799999997</v>
      </c>
      <c r="D15" s="99">
        <v>1.1087016875594251</v>
      </c>
      <c r="E15" s="100">
        <v>0.16829744874639907</v>
      </c>
      <c r="F15" s="100">
        <f t="shared" si="4"/>
        <v>575.92800576000002</v>
      </c>
      <c r="G15" s="100">
        <f t="shared" si="0"/>
        <v>87.424070079999993</v>
      </c>
      <c r="H15" s="106">
        <v>137.10432533333332</v>
      </c>
      <c r="I15" s="99">
        <v>5.5719772397002876</v>
      </c>
      <c r="J15" s="100">
        <v>0.80254879753448605</v>
      </c>
      <c r="K15" s="100">
        <f t="shared" si="1"/>
        <v>763.94218022179678</v>
      </c>
      <c r="L15" s="102">
        <f t="shared" si="2"/>
        <v>110.03291143304364</v>
      </c>
      <c r="M15" s="100">
        <f t="shared" si="3"/>
        <v>-188.01417446179676</v>
      </c>
      <c r="N15" s="100">
        <f t="shared" si="3"/>
        <v>-22.608841353043644</v>
      </c>
    </row>
    <row r="16" spans="1:15" ht="26.25" customHeight="1">
      <c r="A16" s="105">
        <v>7</v>
      </c>
      <c r="B16" s="103" t="s">
        <v>21</v>
      </c>
      <c r="C16" s="99">
        <v>304.28772000000004</v>
      </c>
      <c r="D16" s="99">
        <v>1.2018897215832436</v>
      </c>
      <c r="E16" s="100">
        <v>0.14930766126217648</v>
      </c>
      <c r="F16" s="100">
        <f t="shared" si="4"/>
        <v>365.72028307200003</v>
      </c>
      <c r="G16" s="100">
        <f t="shared" si="0"/>
        <v>45.432487824000013</v>
      </c>
      <c r="H16" s="106">
        <v>62.953488</v>
      </c>
      <c r="I16" s="99">
        <v>4.7859574615773468</v>
      </c>
      <c r="J16" s="100">
        <v>0.72268550266825571</v>
      </c>
      <c r="K16" s="100">
        <f t="shared" si="1"/>
        <v>301.29271562591998</v>
      </c>
      <c r="L16" s="102">
        <f t="shared" si="2"/>
        <v>45.495573120000003</v>
      </c>
      <c r="M16" s="100">
        <f t="shared" si="3"/>
        <v>64.427567446080047</v>
      </c>
      <c r="N16" s="100">
        <f t="shared" si="3"/>
        <v>-6.308529599998991E-2</v>
      </c>
    </row>
    <row r="17" spans="1:14" s="71" customFormat="1" ht="26.25" customHeight="1">
      <c r="A17" s="105">
        <v>8</v>
      </c>
      <c r="B17" s="103" t="s">
        <v>22</v>
      </c>
      <c r="C17" s="99">
        <v>416.58439999999996</v>
      </c>
      <c r="D17" s="99">
        <v>0.70212669628531432</v>
      </c>
      <c r="E17" s="100">
        <v>9.2098826705944811E-2</v>
      </c>
      <c r="F17" s="100">
        <f t="shared" si="4"/>
        <v>292.49502849599986</v>
      </c>
      <c r="G17" s="100">
        <f t="shared" si="0"/>
        <v>38.366934463999989</v>
      </c>
      <c r="H17" s="106">
        <v>219.29633280000002</v>
      </c>
      <c r="I17" s="99">
        <v>5.3732816011413025</v>
      </c>
      <c r="J17" s="100">
        <v>0.75745966881941396</v>
      </c>
      <c r="K17" s="100">
        <f t="shared" si="1"/>
        <v>1178.3409502320001</v>
      </c>
      <c r="L17" s="102">
        <f t="shared" si="2"/>
        <v>166.10812761599999</v>
      </c>
      <c r="M17" s="100">
        <f t="shared" si="3"/>
        <v>-885.84592173600026</v>
      </c>
      <c r="N17" s="100">
        <f t="shared" si="3"/>
        <v>-127.74119315199999</v>
      </c>
    </row>
    <row r="18" spans="1:14" s="71" customFormat="1" ht="26.25" customHeight="1">
      <c r="A18" s="105">
        <v>9</v>
      </c>
      <c r="B18" s="103" t="s">
        <v>23</v>
      </c>
      <c r="C18" s="99">
        <v>420.41995999999995</v>
      </c>
      <c r="D18" s="107">
        <v>1.0882847190337965</v>
      </c>
      <c r="E18" s="100">
        <v>0.19453367316623124</v>
      </c>
      <c r="F18" s="100">
        <f t="shared" si="4"/>
        <v>457.53661804479992</v>
      </c>
      <c r="G18" s="100">
        <f t="shared" si="0"/>
        <v>81.785839091200003</v>
      </c>
      <c r="H18" s="106">
        <v>75.770207999999997</v>
      </c>
      <c r="I18" s="107">
        <v>4.7932370077273641</v>
      </c>
      <c r="J18" s="100">
        <v>0.78174684804877403</v>
      </c>
      <c r="K18" s="100">
        <f t="shared" si="1"/>
        <v>363.18456506879994</v>
      </c>
      <c r="L18" s="102">
        <f t="shared" si="2"/>
        <v>59.233121279999999</v>
      </c>
      <c r="M18" s="100">
        <f t="shared" si="3"/>
        <v>94.352052975999982</v>
      </c>
      <c r="N18" s="100">
        <f t="shared" si="3"/>
        <v>22.552717811200004</v>
      </c>
    </row>
    <row r="19" spans="1:14" s="71" customFormat="1" ht="26.25" customHeight="1">
      <c r="A19" s="105">
        <v>10</v>
      </c>
      <c r="B19" s="103" t="s">
        <v>44</v>
      </c>
      <c r="C19" s="107">
        <v>78.849440000000001</v>
      </c>
      <c r="D19" s="107">
        <v>0.38442589613826056</v>
      </c>
      <c r="E19" s="100">
        <v>6.9033903195761442E-2</v>
      </c>
      <c r="F19" s="100">
        <f t="shared" si="4"/>
        <v>30.311766632000008</v>
      </c>
      <c r="G19" s="100">
        <f t="shared" si="0"/>
        <v>5.4432846079999999</v>
      </c>
      <c r="H19" s="106">
        <v>1.1460959999999998</v>
      </c>
      <c r="I19" s="107">
        <v>2.2689111647191855</v>
      </c>
      <c r="J19" s="100">
        <v>0.35075763286845091</v>
      </c>
      <c r="K19" s="100">
        <f t="shared" si="1"/>
        <v>2.6003900102399991</v>
      </c>
      <c r="L19" s="102">
        <f t="shared" si="2"/>
        <v>0.40200192000000001</v>
      </c>
      <c r="M19" s="100">
        <f t="shared" si="3"/>
        <v>27.71137662176001</v>
      </c>
      <c r="N19" s="100">
        <f t="shared" si="3"/>
        <v>5.0412826879999999</v>
      </c>
    </row>
    <row r="20" spans="1:14" s="71" customFormat="1" ht="26.25" customHeight="1">
      <c r="A20" s="105">
        <v>11</v>
      </c>
      <c r="B20" s="103" t="s">
        <v>57</v>
      </c>
      <c r="C20" s="107">
        <v>122.05244000000003</v>
      </c>
      <c r="D20" s="107">
        <v>0.33140294529138464</v>
      </c>
      <c r="E20" s="100">
        <v>3.9092367051408401E-2</v>
      </c>
      <c r="F20" s="100">
        <f t="shared" si="4"/>
        <v>40.448538096000014</v>
      </c>
      <c r="G20" s="100">
        <f>C20*E20</f>
        <v>4.7713187840000018</v>
      </c>
      <c r="H20" s="106">
        <v>2.6340480000000008</v>
      </c>
      <c r="I20" s="107">
        <v>0.71825302417149706</v>
      </c>
      <c r="J20" s="100">
        <v>0.13886470523898062</v>
      </c>
      <c r="K20" s="100">
        <f>H20*I20</f>
        <v>1.8919129418128842</v>
      </c>
      <c r="L20" s="102">
        <f>H20*J20</f>
        <v>0.36577629910532655</v>
      </c>
      <c r="M20" s="100">
        <f>F20-K20</f>
        <v>38.556625154187131</v>
      </c>
      <c r="N20" s="100">
        <f>G20-L20</f>
        <v>4.4055424848946751</v>
      </c>
    </row>
    <row r="21" spans="1:14" s="71" customFormat="1" ht="26.25" customHeight="1">
      <c r="A21" s="105">
        <v>12</v>
      </c>
      <c r="B21" s="103" t="s">
        <v>45</v>
      </c>
      <c r="C21" s="107">
        <v>111.24871999999998</v>
      </c>
      <c r="D21" s="107">
        <v>0.46090315927769776</v>
      </c>
      <c r="E21" s="100">
        <v>4.8582560475302551E-2</v>
      </c>
      <c r="F21" s="100">
        <f t="shared" si="4"/>
        <v>51.274886513599988</v>
      </c>
      <c r="G21" s="100">
        <f t="shared" si="0"/>
        <v>5.4047476671999997</v>
      </c>
      <c r="H21" s="106">
        <v>2.4875423999999997</v>
      </c>
      <c r="I21" s="108">
        <v>0.61914264758663029</v>
      </c>
      <c r="J21" s="100">
        <v>9.4622393572065353E-2</v>
      </c>
      <c r="K21" s="100">
        <f t="shared" si="1"/>
        <v>1.5401435875200002</v>
      </c>
      <c r="L21" s="102">
        <f t="shared" si="2"/>
        <v>0.235377216</v>
      </c>
      <c r="M21" s="100">
        <f t="shared" si="3"/>
        <v>49.734742926079988</v>
      </c>
      <c r="N21" s="100">
        <f t="shared" si="3"/>
        <v>5.1693704511999998</v>
      </c>
    </row>
    <row r="22" spans="1:14" s="71" customFormat="1" ht="26.25" customHeight="1">
      <c r="A22" s="105">
        <v>13</v>
      </c>
      <c r="B22" s="109" t="s">
        <v>46</v>
      </c>
      <c r="C22" s="107">
        <v>147.44636000000003</v>
      </c>
      <c r="D22" s="108">
        <v>0.42574566088983135</v>
      </c>
      <c r="E22" s="100">
        <v>4.968460633412719E-2</v>
      </c>
      <c r="F22" s="100">
        <f t="shared" si="4"/>
        <v>62.774647984000005</v>
      </c>
      <c r="G22" s="100">
        <f t="shared" si="0"/>
        <v>7.3258143519999992</v>
      </c>
      <c r="H22" s="106">
        <v>3.4552800000000006</v>
      </c>
      <c r="I22" s="110">
        <v>1.6997231589914563</v>
      </c>
      <c r="J22" s="100">
        <v>0.28735386538862256</v>
      </c>
      <c r="K22" s="100">
        <f t="shared" si="1"/>
        <v>5.8730194367999999</v>
      </c>
      <c r="L22" s="102">
        <f t="shared" si="2"/>
        <v>0.99288806399999996</v>
      </c>
      <c r="M22" s="100">
        <f t="shared" si="3"/>
        <v>56.901628547200005</v>
      </c>
      <c r="N22" s="100">
        <f t="shared" si="3"/>
        <v>6.3329262879999995</v>
      </c>
    </row>
    <row r="23" spans="1:14" s="71" customFormat="1">
      <c r="A23" s="68"/>
      <c r="B23" s="89"/>
      <c r="C23" s="68"/>
      <c r="D23" s="69"/>
      <c r="E23" s="68"/>
      <c r="F23" s="68"/>
      <c r="G23" s="68"/>
      <c r="H23" s="68"/>
      <c r="I23" s="68"/>
      <c r="J23" s="68"/>
      <c r="K23" s="68"/>
      <c r="L23" s="69"/>
      <c r="M23" s="68"/>
      <c r="N23" s="68"/>
    </row>
    <row r="24" spans="1:14" s="71" customFormat="1" ht="15">
      <c r="A24" s="68"/>
      <c r="B24" s="89"/>
      <c r="C24" s="111"/>
      <c r="D24" s="111"/>
      <c r="E24" s="111"/>
      <c r="F24" s="111"/>
      <c r="G24" s="111"/>
      <c r="H24" s="112"/>
      <c r="I24" s="68"/>
      <c r="J24" s="68"/>
      <c r="K24" s="68"/>
      <c r="L24" s="70"/>
      <c r="M24" s="69"/>
      <c r="N24" s="68"/>
    </row>
    <row r="25" spans="1:14" s="71" customFormat="1" ht="15">
      <c r="A25" s="68"/>
      <c r="B25" s="89"/>
      <c r="C25" s="111"/>
      <c r="D25" s="111"/>
      <c r="E25" s="111"/>
      <c r="F25" s="113"/>
      <c r="G25" s="112"/>
      <c r="H25" s="111"/>
      <c r="I25" s="114"/>
      <c r="J25" s="68"/>
      <c r="K25" s="68"/>
      <c r="L25" s="68"/>
      <c r="M25" s="68"/>
      <c r="N25" s="68"/>
    </row>
  </sheetData>
  <mergeCells count="22">
    <mergeCell ref="A9:B9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  <mergeCell ref="M1:N1"/>
    <mergeCell ref="A3:N3"/>
    <mergeCell ref="A4:N4"/>
    <mergeCell ref="M5:N5"/>
    <mergeCell ref="A6:A8"/>
    <mergeCell ref="B6:B8"/>
    <mergeCell ref="C6:E6"/>
    <mergeCell ref="F6:G6"/>
    <mergeCell ref="H6:J6"/>
    <mergeCell ref="K6:L6"/>
    <mergeCell ref="N7:N8"/>
  </mergeCells>
  <printOptions horizontalCentered="1"/>
  <pageMargins left="0.51181102362204722" right="0.27559055118110237" top="0.35433070866141736" bottom="0.15748031496062992" header="0.15748031496062992" footer="0.1574803149606299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FE3B-5E22-4C57-AE33-CC638F6CCA74}">
  <sheetPr>
    <tabColor rgb="FF00B050"/>
  </sheetPr>
  <dimension ref="A1:O25"/>
  <sheetViews>
    <sheetView showZeros="0" tabSelected="1" view="pageBreakPreview" zoomScale="80" zoomScaleNormal="80" zoomScaleSheetLayoutView="80" workbookViewId="0">
      <selection activeCell="S11" sqref="S11"/>
    </sheetView>
  </sheetViews>
  <sheetFormatPr defaultRowHeight="14.25"/>
  <cols>
    <col min="1" max="1" width="4.140625" style="134" customWidth="1"/>
    <col min="2" max="2" width="15.85546875" style="135" customWidth="1"/>
    <col min="3" max="3" width="15.42578125" style="134" customWidth="1"/>
    <col min="4" max="4" width="10.85546875" style="136" customWidth="1"/>
    <col min="5" max="5" width="9.5703125" style="134" customWidth="1"/>
    <col min="6" max="6" width="12.42578125" style="134" customWidth="1"/>
    <col min="7" max="7" width="10.42578125" style="134" customWidth="1"/>
    <col min="8" max="8" width="13.28515625" style="134" customWidth="1"/>
    <col min="9" max="9" width="10.28515625" style="134" customWidth="1"/>
    <col min="10" max="10" width="9.7109375" style="134" customWidth="1"/>
    <col min="11" max="12" width="10.7109375" style="134" customWidth="1"/>
    <col min="13" max="13" width="11.42578125" style="134" customWidth="1"/>
    <col min="14" max="14" width="10.5703125" style="134" customWidth="1"/>
    <col min="15" max="15" width="11.7109375" style="137" customWidth="1"/>
    <col min="16" max="256" width="9.140625" style="134"/>
    <col min="257" max="257" width="4.140625" style="134" customWidth="1"/>
    <col min="258" max="258" width="15.85546875" style="134" customWidth="1"/>
    <col min="259" max="259" width="15.42578125" style="134" customWidth="1"/>
    <col min="260" max="260" width="10.85546875" style="134" customWidth="1"/>
    <col min="261" max="261" width="9.5703125" style="134" customWidth="1"/>
    <col min="262" max="262" width="12.42578125" style="134" customWidth="1"/>
    <col min="263" max="263" width="10.42578125" style="134" customWidth="1"/>
    <col min="264" max="264" width="13.28515625" style="134" customWidth="1"/>
    <col min="265" max="265" width="10.28515625" style="134" customWidth="1"/>
    <col min="266" max="266" width="9.7109375" style="134" customWidth="1"/>
    <col min="267" max="268" width="10.7109375" style="134" customWidth="1"/>
    <col min="269" max="269" width="11.42578125" style="134" customWidth="1"/>
    <col min="270" max="270" width="10.5703125" style="134" customWidth="1"/>
    <col min="271" max="271" width="11.7109375" style="134" customWidth="1"/>
    <col min="272" max="512" width="9.140625" style="134"/>
    <col min="513" max="513" width="4.140625" style="134" customWidth="1"/>
    <col min="514" max="514" width="15.85546875" style="134" customWidth="1"/>
    <col min="515" max="515" width="15.42578125" style="134" customWidth="1"/>
    <col min="516" max="516" width="10.85546875" style="134" customWidth="1"/>
    <col min="517" max="517" width="9.5703125" style="134" customWidth="1"/>
    <col min="518" max="518" width="12.42578125" style="134" customWidth="1"/>
    <col min="519" max="519" width="10.42578125" style="134" customWidth="1"/>
    <col min="520" max="520" width="13.28515625" style="134" customWidth="1"/>
    <col min="521" max="521" width="10.28515625" style="134" customWidth="1"/>
    <col min="522" max="522" width="9.7109375" style="134" customWidth="1"/>
    <col min="523" max="524" width="10.7109375" style="134" customWidth="1"/>
    <col min="525" max="525" width="11.42578125" style="134" customWidth="1"/>
    <col min="526" max="526" width="10.5703125" style="134" customWidth="1"/>
    <col min="527" max="527" width="11.7109375" style="134" customWidth="1"/>
    <col min="528" max="768" width="9.140625" style="134"/>
    <col min="769" max="769" width="4.140625" style="134" customWidth="1"/>
    <col min="770" max="770" width="15.85546875" style="134" customWidth="1"/>
    <col min="771" max="771" width="15.42578125" style="134" customWidth="1"/>
    <col min="772" max="772" width="10.85546875" style="134" customWidth="1"/>
    <col min="773" max="773" width="9.5703125" style="134" customWidth="1"/>
    <col min="774" max="774" width="12.42578125" style="134" customWidth="1"/>
    <col min="775" max="775" width="10.42578125" style="134" customWidth="1"/>
    <col min="776" max="776" width="13.28515625" style="134" customWidth="1"/>
    <col min="777" max="777" width="10.28515625" style="134" customWidth="1"/>
    <col min="778" max="778" width="9.7109375" style="134" customWidth="1"/>
    <col min="779" max="780" width="10.7109375" style="134" customWidth="1"/>
    <col min="781" max="781" width="11.42578125" style="134" customWidth="1"/>
    <col min="782" max="782" width="10.5703125" style="134" customWidth="1"/>
    <col min="783" max="783" width="11.7109375" style="134" customWidth="1"/>
    <col min="784" max="1024" width="9.140625" style="134"/>
    <col min="1025" max="1025" width="4.140625" style="134" customWidth="1"/>
    <col min="1026" max="1026" width="15.85546875" style="134" customWidth="1"/>
    <col min="1027" max="1027" width="15.42578125" style="134" customWidth="1"/>
    <col min="1028" max="1028" width="10.85546875" style="134" customWidth="1"/>
    <col min="1029" max="1029" width="9.5703125" style="134" customWidth="1"/>
    <col min="1030" max="1030" width="12.42578125" style="134" customWidth="1"/>
    <col min="1031" max="1031" width="10.42578125" style="134" customWidth="1"/>
    <col min="1032" max="1032" width="13.28515625" style="134" customWidth="1"/>
    <col min="1033" max="1033" width="10.28515625" style="134" customWidth="1"/>
    <col min="1034" max="1034" width="9.7109375" style="134" customWidth="1"/>
    <col min="1035" max="1036" width="10.7109375" style="134" customWidth="1"/>
    <col min="1037" max="1037" width="11.42578125" style="134" customWidth="1"/>
    <col min="1038" max="1038" width="10.5703125" style="134" customWidth="1"/>
    <col min="1039" max="1039" width="11.7109375" style="134" customWidth="1"/>
    <col min="1040" max="1280" width="9.140625" style="134"/>
    <col min="1281" max="1281" width="4.140625" style="134" customWidth="1"/>
    <col min="1282" max="1282" width="15.85546875" style="134" customWidth="1"/>
    <col min="1283" max="1283" width="15.42578125" style="134" customWidth="1"/>
    <col min="1284" max="1284" width="10.85546875" style="134" customWidth="1"/>
    <col min="1285" max="1285" width="9.5703125" style="134" customWidth="1"/>
    <col min="1286" max="1286" width="12.42578125" style="134" customWidth="1"/>
    <col min="1287" max="1287" width="10.42578125" style="134" customWidth="1"/>
    <col min="1288" max="1288" width="13.28515625" style="134" customWidth="1"/>
    <col min="1289" max="1289" width="10.28515625" style="134" customWidth="1"/>
    <col min="1290" max="1290" width="9.7109375" style="134" customWidth="1"/>
    <col min="1291" max="1292" width="10.7109375" style="134" customWidth="1"/>
    <col min="1293" max="1293" width="11.42578125" style="134" customWidth="1"/>
    <col min="1294" max="1294" width="10.5703125" style="134" customWidth="1"/>
    <col min="1295" max="1295" width="11.7109375" style="134" customWidth="1"/>
    <col min="1296" max="1536" width="9.140625" style="134"/>
    <col min="1537" max="1537" width="4.140625" style="134" customWidth="1"/>
    <col min="1538" max="1538" width="15.85546875" style="134" customWidth="1"/>
    <col min="1539" max="1539" width="15.42578125" style="134" customWidth="1"/>
    <col min="1540" max="1540" width="10.85546875" style="134" customWidth="1"/>
    <col min="1541" max="1541" width="9.5703125" style="134" customWidth="1"/>
    <col min="1542" max="1542" width="12.42578125" style="134" customWidth="1"/>
    <col min="1543" max="1543" width="10.42578125" style="134" customWidth="1"/>
    <col min="1544" max="1544" width="13.28515625" style="134" customWidth="1"/>
    <col min="1545" max="1545" width="10.28515625" style="134" customWidth="1"/>
    <col min="1546" max="1546" width="9.7109375" style="134" customWidth="1"/>
    <col min="1547" max="1548" width="10.7109375" style="134" customWidth="1"/>
    <col min="1549" max="1549" width="11.42578125" style="134" customWidth="1"/>
    <col min="1550" max="1550" width="10.5703125" style="134" customWidth="1"/>
    <col min="1551" max="1551" width="11.7109375" style="134" customWidth="1"/>
    <col min="1552" max="1792" width="9.140625" style="134"/>
    <col min="1793" max="1793" width="4.140625" style="134" customWidth="1"/>
    <col min="1794" max="1794" width="15.85546875" style="134" customWidth="1"/>
    <col min="1795" max="1795" width="15.42578125" style="134" customWidth="1"/>
    <col min="1796" max="1796" width="10.85546875" style="134" customWidth="1"/>
    <col min="1797" max="1797" width="9.5703125" style="134" customWidth="1"/>
    <col min="1798" max="1798" width="12.42578125" style="134" customWidth="1"/>
    <col min="1799" max="1799" width="10.42578125" style="134" customWidth="1"/>
    <col min="1800" max="1800" width="13.28515625" style="134" customWidth="1"/>
    <col min="1801" max="1801" width="10.28515625" style="134" customWidth="1"/>
    <col min="1802" max="1802" width="9.7109375" style="134" customWidth="1"/>
    <col min="1803" max="1804" width="10.7109375" style="134" customWidth="1"/>
    <col min="1805" max="1805" width="11.42578125" style="134" customWidth="1"/>
    <col min="1806" max="1806" width="10.5703125" style="134" customWidth="1"/>
    <col min="1807" max="1807" width="11.7109375" style="134" customWidth="1"/>
    <col min="1808" max="2048" width="9.140625" style="134"/>
    <col min="2049" max="2049" width="4.140625" style="134" customWidth="1"/>
    <col min="2050" max="2050" width="15.85546875" style="134" customWidth="1"/>
    <col min="2051" max="2051" width="15.42578125" style="134" customWidth="1"/>
    <col min="2052" max="2052" width="10.85546875" style="134" customWidth="1"/>
    <col min="2053" max="2053" width="9.5703125" style="134" customWidth="1"/>
    <col min="2054" max="2054" width="12.42578125" style="134" customWidth="1"/>
    <col min="2055" max="2055" width="10.42578125" style="134" customWidth="1"/>
    <col min="2056" max="2056" width="13.28515625" style="134" customWidth="1"/>
    <col min="2057" max="2057" width="10.28515625" style="134" customWidth="1"/>
    <col min="2058" max="2058" width="9.7109375" style="134" customWidth="1"/>
    <col min="2059" max="2060" width="10.7109375" style="134" customWidth="1"/>
    <col min="2061" max="2061" width="11.42578125" style="134" customWidth="1"/>
    <col min="2062" max="2062" width="10.5703125" style="134" customWidth="1"/>
    <col min="2063" max="2063" width="11.7109375" style="134" customWidth="1"/>
    <col min="2064" max="2304" width="9.140625" style="134"/>
    <col min="2305" max="2305" width="4.140625" style="134" customWidth="1"/>
    <col min="2306" max="2306" width="15.85546875" style="134" customWidth="1"/>
    <col min="2307" max="2307" width="15.42578125" style="134" customWidth="1"/>
    <col min="2308" max="2308" width="10.85546875" style="134" customWidth="1"/>
    <col min="2309" max="2309" width="9.5703125" style="134" customWidth="1"/>
    <col min="2310" max="2310" width="12.42578125" style="134" customWidth="1"/>
    <col min="2311" max="2311" width="10.42578125" style="134" customWidth="1"/>
    <col min="2312" max="2312" width="13.28515625" style="134" customWidth="1"/>
    <col min="2313" max="2313" width="10.28515625" style="134" customWidth="1"/>
    <col min="2314" max="2314" width="9.7109375" style="134" customWidth="1"/>
    <col min="2315" max="2316" width="10.7109375" style="134" customWidth="1"/>
    <col min="2317" max="2317" width="11.42578125" style="134" customWidth="1"/>
    <col min="2318" max="2318" width="10.5703125" style="134" customWidth="1"/>
    <col min="2319" max="2319" width="11.7109375" style="134" customWidth="1"/>
    <col min="2320" max="2560" width="9.140625" style="134"/>
    <col min="2561" max="2561" width="4.140625" style="134" customWidth="1"/>
    <col min="2562" max="2562" width="15.85546875" style="134" customWidth="1"/>
    <col min="2563" max="2563" width="15.42578125" style="134" customWidth="1"/>
    <col min="2564" max="2564" width="10.85546875" style="134" customWidth="1"/>
    <col min="2565" max="2565" width="9.5703125" style="134" customWidth="1"/>
    <col min="2566" max="2566" width="12.42578125" style="134" customWidth="1"/>
    <col min="2567" max="2567" width="10.42578125" style="134" customWidth="1"/>
    <col min="2568" max="2568" width="13.28515625" style="134" customWidth="1"/>
    <col min="2569" max="2569" width="10.28515625" style="134" customWidth="1"/>
    <col min="2570" max="2570" width="9.7109375" style="134" customWidth="1"/>
    <col min="2571" max="2572" width="10.7109375" style="134" customWidth="1"/>
    <col min="2573" max="2573" width="11.42578125" style="134" customWidth="1"/>
    <col min="2574" max="2574" width="10.5703125" style="134" customWidth="1"/>
    <col min="2575" max="2575" width="11.7109375" style="134" customWidth="1"/>
    <col min="2576" max="2816" width="9.140625" style="134"/>
    <col min="2817" max="2817" width="4.140625" style="134" customWidth="1"/>
    <col min="2818" max="2818" width="15.85546875" style="134" customWidth="1"/>
    <col min="2819" max="2819" width="15.42578125" style="134" customWidth="1"/>
    <col min="2820" max="2820" width="10.85546875" style="134" customWidth="1"/>
    <col min="2821" max="2821" width="9.5703125" style="134" customWidth="1"/>
    <col min="2822" max="2822" width="12.42578125" style="134" customWidth="1"/>
    <col min="2823" max="2823" width="10.42578125" style="134" customWidth="1"/>
    <col min="2824" max="2824" width="13.28515625" style="134" customWidth="1"/>
    <col min="2825" max="2825" width="10.28515625" style="134" customWidth="1"/>
    <col min="2826" max="2826" width="9.7109375" style="134" customWidth="1"/>
    <col min="2827" max="2828" width="10.7109375" style="134" customWidth="1"/>
    <col min="2829" max="2829" width="11.42578125" style="134" customWidth="1"/>
    <col min="2830" max="2830" width="10.5703125" style="134" customWidth="1"/>
    <col min="2831" max="2831" width="11.7109375" style="134" customWidth="1"/>
    <col min="2832" max="3072" width="9.140625" style="134"/>
    <col min="3073" max="3073" width="4.140625" style="134" customWidth="1"/>
    <col min="3074" max="3074" width="15.85546875" style="134" customWidth="1"/>
    <col min="3075" max="3075" width="15.42578125" style="134" customWidth="1"/>
    <col min="3076" max="3076" width="10.85546875" style="134" customWidth="1"/>
    <col min="3077" max="3077" width="9.5703125" style="134" customWidth="1"/>
    <col min="3078" max="3078" width="12.42578125" style="134" customWidth="1"/>
    <col min="3079" max="3079" width="10.42578125" style="134" customWidth="1"/>
    <col min="3080" max="3080" width="13.28515625" style="134" customWidth="1"/>
    <col min="3081" max="3081" width="10.28515625" style="134" customWidth="1"/>
    <col min="3082" max="3082" width="9.7109375" style="134" customWidth="1"/>
    <col min="3083" max="3084" width="10.7109375" style="134" customWidth="1"/>
    <col min="3085" max="3085" width="11.42578125" style="134" customWidth="1"/>
    <col min="3086" max="3086" width="10.5703125" style="134" customWidth="1"/>
    <col min="3087" max="3087" width="11.7109375" style="134" customWidth="1"/>
    <col min="3088" max="3328" width="9.140625" style="134"/>
    <col min="3329" max="3329" width="4.140625" style="134" customWidth="1"/>
    <col min="3330" max="3330" width="15.85546875" style="134" customWidth="1"/>
    <col min="3331" max="3331" width="15.42578125" style="134" customWidth="1"/>
    <col min="3332" max="3332" width="10.85546875" style="134" customWidth="1"/>
    <col min="3333" max="3333" width="9.5703125" style="134" customWidth="1"/>
    <col min="3334" max="3334" width="12.42578125" style="134" customWidth="1"/>
    <col min="3335" max="3335" width="10.42578125" style="134" customWidth="1"/>
    <col min="3336" max="3336" width="13.28515625" style="134" customWidth="1"/>
    <col min="3337" max="3337" width="10.28515625" style="134" customWidth="1"/>
    <col min="3338" max="3338" width="9.7109375" style="134" customWidth="1"/>
    <col min="3339" max="3340" width="10.7109375" style="134" customWidth="1"/>
    <col min="3341" max="3341" width="11.42578125" style="134" customWidth="1"/>
    <col min="3342" max="3342" width="10.5703125" style="134" customWidth="1"/>
    <col min="3343" max="3343" width="11.7109375" style="134" customWidth="1"/>
    <col min="3344" max="3584" width="9.140625" style="134"/>
    <col min="3585" max="3585" width="4.140625" style="134" customWidth="1"/>
    <col min="3586" max="3586" width="15.85546875" style="134" customWidth="1"/>
    <col min="3587" max="3587" width="15.42578125" style="134" customWidth="1"/>
    <col min="3588" max="3588" width="10.85546875" style="134" customWidth="1"/>
    <col min="3589" max="3589" width="9.5703125" style="134" customWidth="1"/>
    <col min="3590" max="3590" width="12.42578125" style="134" customWidth="1"/>
    <col min="3591" max="3591" width="10.42578125" style="134" customWidth="1"/>
    <col min="3592" max="3592" width="13.28515625" style="134" customWidth="1"/>
    <col min="3593" max="3593" width="10.28515625" style="134" customWidth="1"/>
    <col min="3594" max="3594" width="9.7109375" style="134" customWidth="1"/>
    <col min="3595" max="3596" width="10.7109375" style="134" customWidth="1"/>
    <col min="3597" max="3597" width="11.42578125" style="134" customWidth="1"/>
    <col min="3598" max="3598" width="10.5703125" style="134" customWidth="1"/>
    <col min="3599" max="3599" width="11.7109375" style="134" customWidth="1"/>
    <col min="3600" max="3840" width="9.140625" style="134"/>
    <col min="3841" max="3841" width="4.140625" style="134" customWidth="1"/>
    <col min="3842" max="3842" width="15.85546875" style="134" customWidth="1"/>
    <col min="3843" max="3843" width="15.42578125" style="134" customWidth="1"/>
    <col min="3844" max="3844" width="10.85546875" style="134" customWidth="1"/>
    <col min="3845" max="3845" width="9.5703125" style="134" customWidth="1"/>
    <col min="3846" max="3846" width="12.42578125" style="134" customWidth="1"/>
    <col min="3847" max="3847" width="10.42578125" style="134" customWidth="1"/>
    <col min="3848" max="3848" width="13.28515625" style="134" customWidth="1"/>
    <col min="3849" max="3849" width="10.28515625" style="134" customWidth="1"/>
    <col min="3850" max="3850" width="9.7109375" style="134" customWidth="1"/>
    <col min="3851" max="3852" width="10.7109375" style="134" customWidth="1"/>
    <col min="3853" max="3853" width="11.42578125" style="134" customWidth="1"/>
    <col min="3854" max="3854" width="10.5703125" style="134" customWidth="1"/>
    <col min="3855" max="3855" width="11.7109375" style="134" customWidth="1"/>
    <col min="3856" max="4096" width="9.140625" style="134"/>
    <col min="4097" max="4097" width="4.140625" style="134" customWidth="1"/>
    <col min="4098" max="4098" width="15.85546875" style="134" customWidth="1"/>
    <col min="4099" max="4099" width="15.42578125" style="134" customWidth="1"/>
    <col min="4100" max="4100" width="10.85546875" style="134" customWidth="1"/>
    <col min="4101" max="4101" width="9.5703125" style="134" customWidth="1"/>
    <col min="4102" max="4102" width="12.42578125" style="134" customWidth="1"/>
    <col min="4103" max="4103" width="10.42578125" style="134" customWidth="1"/>
    <col min="4104" max="4104" width="13.28515625" style="134" customWidth="1"/>
    <col min="4105" max="4105" width="10.28515625" style="134" customWidth="1"/>
    <col min="4106" max="4106" width="9.7109375" style="134" customWidth="1"/>
    <col min="4107" max="4108" width="10.7109375" style="134" customWidth="1"/>
    <col min="4109" max="4109" width="11.42578125" style="134" customWidth="1"/>
    <col min="4110" max="4110" width="10.5703125" style="134" customWidth="1"/>
    <col min="4111" max="4111" width="11.7109375" style="134" customWidth="1"/>
    <col min="4112" max="4352" width="9.140625" style="134"/>
    <col min="4353" max="4353" width="4.140625" style="134" customWidth="1"/>
    <col min="4354" max="4354" width="15.85546875" style="134" customWidth="1"/>
    <col min="4355" max="4355" width="15.42578125" style="134" customWidth="1"/>
    <col min="4356" max="4356" width="10.85546875" style="134" customWidth="1"/>
    <col min="4357" max="4357" width="9.5703125" style="134" customWidth="1"/>
    <col min="4358" max="4358" width="12.42578125" style="134" customWidth="1"/>
    <col min="4359" max="4359" width="10.42578125" style="134" customWidth="1"/>
    <col min="4360" max="4360" width="13.28515625" style="134" customWidth="1"/>
    <col min="4361" max="4361" width="10.28515625" style="134" customWidth="1"/>
    <col min="4362" max="4362" width="9.7109375" style="134" customWidth="1"/>
    <col min="4363" max="4364" width="10.7109375" style="134" customWidth="1"/>
    <col min="4365" max="4365" width="11.42578125" style="134" customWidth="1"/>
    <col min="4366" max="4366" width="10.5703125" style="134" customWidth="1"/>
    <col min="4367" max="4367" width="11.7109375" style="134" customWidth="1"/>
    <col min="4368" max="4608" width="9.140625" style="134"/>
    <col min="4609" max="4609" width="4.140625" style="134" customWidth="1"/>
    <col min="4610" max="4610" width="15.85546875" style="134" customWidth="1"/>
    <col min="4611" max="4611" width="15.42578125" style="134" customWidth="1"/>
    <col min="4612" max="4612" width="10.85546875" style="134" customWidth="1"/>
    <col min="4613" max="4613" width="9.5703125" style="134" customWidth="1"/>
    <col min="4614" max="4614" width="12.42578125" style="134" customWidth="1"/>
    <col min="4615" max="4615" width="10.42578125" style="134" customWidth="1"/>
    <col min="4616" max="4616" width="13.28515625" style="134" customWidth="1"/>
    <col min="4617" max="4617" width="10.28515625" style="134" customWidth="1"/>
    <col min="4618" max="4618" width="9.7109375" style="134" customWidth="1"/>
    <col min="4619" max="4620" width="10.7109375" style="134" customWidth="1"/>
    <col min="4621" max="4621" width="11.42578125" style="134" customWidth="1"/>
    <col min="4622" max="4622" width="10.5703125" style="134" customWidth="1"/>
    <col min="4623" max="4623" width="11.7109375" style="134" customWidth="1"/>
    <col min="4624" max="4864" width="9.140625" style="134"/>
    <col min="4865" max="4865" width="4.140625" style="134" customWidth="1"/>
    <col min="4866" max="4866" width="15.85546875" style="134" customWidth="1"/>
    <col min="4867" max="4867" width="15.42578125" style="134" customWidth="1"/>
    <col min="4868" max="4868" width="10.85546875" style="134" customWidth="1"/>
    <col min="4869" max="4869" width="9.5703125" style="134" customWidth="1"/>
    <col min="4870" max="4870" width="12.42578125" style="134" customWidth="1"/>
    <col min="4871" max="4871" width="10.42578125" style="134" customWidth="1"/>
    <col min="4872" max="4872" width="13.28515625" style="134" customWidth="1"/>
    <col min="4873" max="4873" width="10.28515625" style="134" customWidth="1"/>
    <col min="4874" max="4874" width="9.7109375" style="134" customWidth="1"/>
    <col min="4875" max="4876" width="10.7109375" style="134" customWidth="1"/>
    <col min="4877" max="4877" width="11.42578125" style="134" customWidth="1"/>
    <col min="4878" max="4878" width="10.5703125" style="134" customWidth="1"/>
    <col min="4879" max="4879" width="11.7109375" style="134" customWidth="1"/>
    <col min="4880" max="5120" width="9.140625" style="134"/>
    <col min="5121" max="5121" width="4.140625" style="134" customWidth="1"/>
    <col min="5122" max="5122" width="15.85546875" style="134" customWidth="1"/>
    <col min="5123" max="5123" width="15.42578125" style="134" customWidth="1"/>
    <col min="5124" max="5124" width="10.85546875" style="134" customWidth="1"/>
    <col min="5125" max="5125" width="9.5703125" style="134" customWidth="1"/>
    <col min="5126" max="5126" width="12.42578125" style="134" customWidth="1"/>
    <col min="5127" max="5127" width="10.42578125" style="134" customWidth="1"/>
    <col min="5128" max="5128" width="13.28515625" style="134" customWidth="1"/>
    <col min="5129" max="5129" width="10.28515625" style="134" customWidth="1"/>
    <col min="5130" max="5130" width="9.7109375" style="134" customWidth="1"/>
    <col min="5131" max="5132" width="10.7109375" style="134" customWidth="1"/>
    <col min="5133" max="5133" width="11.42578125" style="134" customWidth="1"/>
    <col min="5134" max="5134" width="10.5703125" style="134" customWidth="1"/>
    <col min="5135" max="5135" width="11.7109375" style="134" customWidth="1"/>
    <col min="5136" max="5376" width="9.140625" style="134"/>
    <col min="5377" max="5377" width="4.140625" style="134" customWidth="1"/>
    <col min="5378" max="5378" width="15.85546875" style="134" customWidth="1"/>
    <col min="5379" max="5379" width="15.42578125" style="134" customWidth="1"/>
    <col min="5380" max="5380" width="10.85546875" style="134" customWidth="1"/>
    <col min="5381" max="5381" width="9.5703125" style="134" customWidth="1"/>
    <col min="5382" max="5382" width="12.42578125" style="134" customWidth="1"/>
    <col min="5383" max="5383" width="10.42578125" style="134" customWidth="1"/>
    <col min="5384" max="5384" width="13.28515625" style="134" customWidth="1"/>
    <col min="5385" max="5385" width="10.28515625" style="134" customWidth="1"/>
    <col min="5386" max="5386" width="9.7109375" style="134" customWidth="1"/>
    <col min="5387" max="5388" width="10.7109375" style="134" customWidth="1"/>
    <col min="5389" max="5389" width="11.42578125" style="134" customWidth="1"/>
    <col min="5390" max="5390" width="10.5703125" style="134" customWidth="1"/>
    <col min="5391" max="5391" width="11.7109375" style="134" customWidth="1"/>
    <col min="5392" max="5632" width="9.140625" style="134"/>
    <col min="5633" max="5633" width="4.140625" style="134" customWidth="1"/>
    <col min="5634" max="5634" width="15.85546875" style="134" customWidth="1"/>
    <col min="5635" max="5635" width="15.42578125" style="134" customWidth="1"/>
    <col min="5636" max="5636" width="10.85546875" style="134" customWidth="1"/>
    <col min="5637" max="5637" width="9.5703125" style="134" customWidth="1"/>
    <col min="5638" max="5638" width="12.42578125" style="134" customWidth="1"/>
    <col min="5639" max="5639" width="10.42578125" style="134" customWidth="1"/>
    <col min="5640" max="5640" width="13.28515625" style="134" customWidth="1"/>
    <col min="5641" max="5641" width="10.28515625" style="134" customWidth="1"/>
    <col min="5642" max="5642" width="9.7109375" style="134" customWidth="1"/>
    <col min="5643" max="5644" width="10.7109375" style="134" customWidth="1"/>
    <col min="5645" max="5645" width="11.42578125" style="134" customWidth="1"/>
    <col min="5646" max="5646" width="10.5703125" style="134" customWidth="1"/>
    <col min="5647" max="5647" width="11.7109375" style="134" customWidth="1"/>
    <col min="5648" max="5888" width="9.140625" style="134"/>
    <col min="5889" max="5889" width="4.140625" style="134" customWidth="1"/>
    <col min="5890" max="5890" width="15.85546875" style="134" customWidth="1"/>
    <col min="5891" max="5891" width="15.42578125" style="134" customWidth="1"/>
    <col min="5892" max="5892" width="10.85546875" style="134" customWidth="1"/>
    <col min="5893" max="5893" width="9.5703125" style="134" customWidth="1"/>
    <col min="5894" max="5894" width="12.42578125" style="134" customWidth="1"/>
    <col min="5895" max="5895" width="10.42578125" style="134" customWidth="1"/>
    <col min="5896" max="5896" width="13.28515625" style="134" customWidth="1"/>
    <col min="5897" max="5897" width="10.28515625" style="134" customWidth="1"/>
    <col min="5898" max="5898" width="9.7109375" style="134" customWidth="1"/>
    <col min="5899" max="5900" width="10.7109375" style="134" customWidth="1"/>
    <col min="5901" max="5901" width="11.42578125" style="134" customWidth="1"/>
    <col min="5902" max="5902" width="10.5703125" style="134" customWidth="1"/>
    <col min="5903" max="5903" width="11.7109375" style="134" customWidth="1"/>
    <col min="5904" max="6144" width="9.140625" style="134"/>
    <col min="6145" max="6145" width="4.140625" style="134" customWidth="1"/>
    <col min="6146" max="6146" width="15.85546875" style="134" customWidth="1"/>
    <col min="6147" max="6147" width="15.42578125" style="134" customWidth="1"/>
    <col min="6148" max="6148" width="10.85546875" style="134" customWidth="1"/>
    <col min="6149" max="6149" width="9.5703125" style="134" customWidth="1"/>
    <col min="6150" max="6150" width="12.42578125" style="134" customWidth="1"/>
    <col min="6151" max="6151" width="10.42578125" style="134" customWidth="1"/>
    <col min="6152" max="6152" width="13.28515625" style="134" customWidth="1"/>
    <col min="6153" max="6153" width="10.28515625" style="134" customWidth="1"/>
    <col min="6154" max="6154" width="9.7109375" style="134" customWidth="1"/>
    <col min="6155" max="6156" width="10.7109375" style="134" customWidth="1"/>
    <col min="6157" max="6157" width="11.42578125" style="134" customWidth="1"/>
    <col min="6158" max="6158" width="10.5703125" style="134" customWidth="1"/>
    <col min="6159" max="6159" width="11.7109375" style="134" customWidth="1"/>
    <col min="6160" max="6400" width="9.140625" style="134"/>
    <col min="6401" max="6401" width="4.140625" style="134" customWidth="1"/>
    <col min="6402" max="6402" width="15.85546875" style="134" customWidth="1"/>
    <col min="6403" max="6403" width="15.42578125" style="134" customWidth="1"/>
    <col min="6404" max="6404" width="10.85546875" style="134" customWidth="1"/>
    <col min="6405" max="6405" width="9.5703125" style="134" customWidth="1"/>
    <col min="6406" max="6406" width="12.42578125" style="134" customWidth="1"/>
    <col min="6407" max="6407" width="10.42578125" style="134" customWidth="1"/>
    <col min="6408" max="6408" width="13.28515625" style="134" customWidth="1"/>
    <col min="6409" max="6409" width="10.28515625" style="134" customWidth="1"/>
    <col min="6410" max="6410" width="9.7109375" style="134" customWidth="1"/>
    <col min="6411" max="6412" width="10.7109375" style="134" customWidth="1"/>
    <col min="6413" max="6413" width="11.42578125" style="134" customWidth="1"/>
    <col min="6414" max="6414" width="10.5703125" style="134" customWidth="1"/>
    <col min="6415" max="6415" width="11.7109375" style="134" customWidth="1"/>
    <col min="6416" max="6656" width="9.140625" style="134"/>
    <col min="6657" max="6657" width="4.140625" style="134" customWidth="1"/>
    <col min="6658" max="6658" width="15.85546875" style="134" customWidth="1"/>
    <col min="6659" max="6659" width="15.42578125" style="134" customWidth="1"/>
    <col min="6660" max="6660" width="10.85546875" style="134" customWidth="1"/>
    <col min="6661" max="6661" width="9.5703125" style="134" customWidth="1"/>
    <col min="6662" max="6662" width="12.42578125" style="134" customWidth="1"/>
    <col min="6663" max="6663" width="10.42578125" style="134" customWidth="1"/>
    <col min="6664" max="6664" width="13.28515625" style="134" customWidth="1"/>
    <col min="6665" max="6665" width="10.28515625" style="134" customWidth="1"/>
    <col min="6666" max="6666" width="9.7109375" style="134" customWidth="1"/>
    <col min="6667" max="6668" width="10.7109375" style="134" customWidth="1"/>
    <col min="6669" max="6669" width="11.42578125" style="134" customWidth="1"/>
    <col min="6670" max="6670" width="10.5703125" style="134" customWidth="1"/>
    <col min="6671" max="6671" width="11.7109375" style="134" customWidth="1"/>
    <col min="6672" max="6912" width="9.140625" style="134"/>
    <col min="6913" max="6913" width="4.140625" style="134" customWidth="1"/>
    <col min="6914" max="6914" width="15.85546875" style="134" customWidth="1"/>
    <col min="6915" max="6915" width="15.42578125" style="134" customWidth="1"/>
    <col min="6916" max="6916" width="10.85546875" style="134" customWidth="1"/>
    <col min="6917" max="6917" width="9.5703125" style="134" customWidth="1"/>
    <col min="6918" max="6918" width="12.42578125" style="134" customWidth="1"/>
    <col min="6919" max="6919" width="10.42578125" style="134" customWidth="1"/>
    <col min="6920" max="6920" width="13.28515625" style="134" customWidth="1"/>
    <col min="6921" max="6921" width="10.28515625" style="134" customWidth="1"/>
    <col min="6922" max="6922" width="9.7109375" style="134" customWidth="1"/>
    <col min="6923" max="6924" width="10.7109375" style="134" customWidth="1"/>
    <col min="6925" max="6925" width="11.42578125" style="134" customWidth="1"/>
    <col min="6926" max="6926" width="10.5703125" style="134" customWidth="1"/>
    <col min="6927" max="6927" width="11.7109375" style="134" customWidth="1"/>
    <col min="6928" max="7168" width="9.140625" style="134"/>
    <col min="7169" max="7169" width="4.140625" style="134" customWidth="1"/>
    <col min="7170" max="7170" width="15.85546875" style="134" customWidth="1"/>
    <col min="7171" max="7171" width="15.42578125" style="134" customWidth="1"/>
    <col min="7172" max="7172" width="10.85546875" style="134" customWidth="1"/>
    <col min="7173" max="7173" width="9.5703125" style="134" customWidth="1"/>
    <col min="7174" max="7174" width="12.42578125" style="134" customWidth="1"/>
    <col min="7175" max="7175" width="10.42578125" style="134" customWidth="1"/>
    <col min="7176" max="7176" width="13.28515625" style="134" customWidth="1"/>
    <col min="7177" max="7177" width="10.28515625" style="134" customWidth="1"/>
    <col min="7178" max="7178" width="9.7109375" style="134" customWidth="1"/>
    <col min="7179" max="7180" width="10.7109375" style="134" customWidth="1"/>
    <col min="7181" max="7181" width="11.42578125" style="134" customWidth="1"/>
    <col min="7182" max="7182" width="10.5703125" style="134" customWidth="1"/>
    <col min="7183" max="7183" width="11.7109375" style="134" customWidth="1"/>
    <col min="7184" max="7424" width="9.140625" style="134"/>
    <col min="7425" max="7425" width="4.140625" style="134" customWidth="1"/>
    <col min="7426" max="7426" width="15.85546875" style="134" customWidth="1"/>
    <col min="7427" max="7427" width="15.42578125" style="134" customWidth="1"/>
    <col min="7428" max="7428" width="10.85546875" style="134" customWidth="1"/>
    <col min="7429" max="7429" width="9.5703125" style="134" customWidth="1"/>
    <col min="7430" max="7430" width="12.42578125" style="134" customWidth="1"/>
    <col min="7431" max="7431" width="10.42578125" style="134" customWidth="1"/>
    <col min="7432" max="7432" width="13.28515625" style="134" customWidth="1"/>
    <col min="7433" max="7433" width="10.28515625" style="134" customWidth="1"/>
    <col min="7434" max="7434" width="9.7109375" style="134" customWidth="1"/>
    <col min="7435" max="7436" width="10.7109375" style="134" customWidth="1"/>
    <col min="7437" max="7437" width="11.42578125" style="134" customWidth="1"/>
    <col min="7438" max="7438" width="10.5703125" style="134" customWidth="1"/>
    <col min="7439" max="7439" width="11.7109375" style="134" customWidth="1"/>
    <col min="7440" max="7680" width="9.140625" style="134"/>
    <col min="7681" max="7681" width="4.140625" style="134" customWidth="1"/>
    <col min="7682" max="7682" width="15.85546875" style="134" customWidth="1"/>
    <col min="7683" max="7683" width="15.42578125" style="134" customWidth="1"/>
    <col min="7684" max="7684" width="10.85546875" style="134" customWidth="1"/>
    <col min="7685" max="7685" width="9.5703125" style="134" customWidth="1"/>
    <col min="7686" max="7686" width="12.42578125" style="134" customWidth="1"/>
    <col min="7687" max="7687" width="10.42578125" style="134" customWidth="1"/>
    <col min="7688" max="7688" width="13.28515625" style="134" customWidth="1"/>
    <col min="7689" max="7689" width="10.28515625" style="134" customWidth="1"/>
    <col min="7690" max="7690" width="9.7109375" style="134" customWidth="1"/>
    <col min="7691" max="7692" width="10.7109375" style="134" customWidth="1"/>
    <col min="7693" max="7693" width="11.42578125" style="134" customWidth="1"/>
    <col min="7694" max="7694" width="10.5703125" style="134" customWidth="1"/>
    <col min="7695" max="7695" width="11.7109375" style="134" customWidth="1"/>
    <col min="7696" max="7936" width="9.140625" style="134"/>
    <col min="7937" max="7937" width="4.140625" style="134" customWidth="1"/>
    <col min="7938" max="7938" width="15.85546875" style="134" customWidth="1"/>
    <col min="7939" max="7939" width="15.42578125" style="134" customWidth="1"/>
    <col min="7940" max="7940" width="10.85546875" style="134" customWidth="1"/>
    <col min="7941" max="7941" width="9.5703125" style="134" customWidth="1"/>
    <col min="7942" max="7942" width="12.42578125" style="134" customWidth="1"/>
    <col min="7943" max="7943" width="10.42578125" style="134" customWidth="1"/>
    <col min="7944" max="7944" width="13.28515625" style="134" customWidth="1"/>
    <col min="7945" max="7945" width="10.28515625" style="134" customWidth="1"/>
    <col min="7946" max="7946" width="9.7109375" style="134" customWidth="1"/>
    <col min="7947" max="7948" width="10.7109375" style="134" customWidth="1"/>
    <col min="7949" max="7949" width="11.42578125" style="134" customWidth="1"/>
    <col min="7950" max="7950" width="10.5703125" style="134" customWidth="1"/>
    <col min="7951" max="7951" width="11.7109375" style="134" customWidth="1"/>
    <col min="7952" max="8192" width="9.140625" style="134"/>
    <col min="8193" max="8193" width="4.140625" style="134" customWidth="1"/>
    <col min="8194" max="8194" width="15.85546875" style="134" customWidth="1"/>
    <col min="8195" max="8195" width="15.42578125" style="134" customWidth="1"/>
    <col min="8196" max="8196" width="10.85546875" style="134" customWidth="1"/>
    <col min="8197" max="8197" width="9.5703125" style="134" customWidth="1"/>
    <col min="8198" max="8198" width="12.42578125" style="134" customWidth="1"/>
    <col min="8199" max="8199" width="10.42578125" style="134" customWidth="1"/>
    <col min="8200" max="8200" width="13.28515625" style="134" customWidth="1"/>
    <col min="8201" max="8201" width="10.28515625" style="134" customWidth="1"/>
    <col min="8202" max="8202" width="9.7109375" style="134" customWidth="1"/>
    <col min="8203" max="8204" width="10.7109375" style="134" customWidth="1"/>
    <col min="8205" max="8205" width="11.42578125" style="134" customWidth="1"/>
    <col min="8206" max="8206" width="10.5703125" style="134" customWidth="1"/>
    <col min="8207" max="8207" width="11.7109375" style="134" customWidth="1"/>
    <col min="8208" max="8448" width="9.140625" style="134"/>
    <col min="8449" max="8449" width="4.140625" style="134" customWidth="1"/>
    <col min="8450" max="8450" width="15.85546875" style="134" customWidth="1"/>
    <col min="8451" max="8451" width="15.42578125" style="134" customWidth="1"/>
    <col min="8452" max="8452" width="10.85546875" style="134" customWidth="1"/>
    <col min="8453" max="8453" width="9.5703125" style="134" customWidth="1"/>
    <col min="8454" max="8454" width="12.42578125" style="134" customWidth="1"/>
    <col min="8455" max="8455" width="10.42578125" style="134" customWidth="1"/>
    <col min="8456" max="8456" width="13.28515625" style="134" customWidth="1"/>
    <col min="8457" max="8457" width="10.28515625" style="134" customWidth="1"/>
    <col min="8458" max="8458" width="9.7109375" style="134" customWidth="1"/>
    <col min="8459" max="8460" width="10.7109375" style="134" customWidth="1"/>
    <col min="8461" max="8461" width="11.42578125" style="134" customWidth="1"/>
    <col min="8462" max="8462" width="10.5703125" style="134" customWidth="1"/>
    <col min="8463" max="8463" width="11.7109375" style="134" customWidth="1"/>
    <col min="8464" max="8704" width="9.140625" style="134"/>
    <col min="8705" max="8705" width="4.140625" style="134" customWidth="1"/>
    <col min="8706" max="8706" width="15.85546875" style="134" customWidth="1"/>
    <col min="8707" max="8707" width="15.42578125" style="134" customWidth="1"/>
    <col min="8708" max="8708" width="10.85546875" style="134" customWidth="1"/>
    <col min="8709" max="8709" width="9.5703125" style="134" customWidth="1"/>
    <col min="8710" max="8710" width="12.42578125" style="134" customWidth="1"/>
    <col min="8711" max="8711" width="10.42578125" style="134" customWidth="1"/>
    <col min="8712" max="8712" width="13.28515625" style="134" customWidth="1"/>
    <col min="8713" max="8713" width="10.28515625" style="134" customWidth="1"/>
    <col min="8714" max="8714" width="9.7109375" style="134" customWidth="1"/>
    <col min="8715" max="8716" width="10.7109375" style="134" customWidth="1"/>
    <col min="8717" max="8717" width="11.42578125" style="134" customWidth="1"/>
    <col min="8718" max="8718" width="10.5703125" style="134" customWidth="1"/>
    <col min="8719" max="8719" width="11.7109375" style="134" customWidth="1"/>
    <col min="8720" max="8960" width="9.140625" style="134"/>
    <col min="8961" max="8961" width="4.140625" style="134" customWidth="1"/>
    <col min="8962" max="8962" width="15.85546875" style="134" customWidth="1"/>
    <col min="8963" max="8963" width="15.42578125" style="134" customWidth="1"/>
    <col min="8964" max="8964" width="10.85546875" style="134" customWidth="1"/>
    <col min="8965" max="8965" width="9.5703125" style="134" customWidth="1"/>
    <col min="8966" max="8966" width="12.42578125" style="134" customWidth="1"/>
    <col min="8967" max="8967" width="10.42578125" style="134" customWidth="1"/>
    <col min="8968" max="8968" width="13.28515625" style="134" customWidth="1"/>
    <col min="8969" max="8969" width="10.28515625" style="134" customWidth="1"/>
    <col min="8970" max="8970" width="9.7109375" style="134" customWidth="1"/>
    <col min="8971" max="8972" width="10.7109375" style="134" customWidth="1"/>
    <col min="8973" max="8973" width="11.42578125" style="134" customWidth="1"/>
    <col min="8974" max="8974" width="10.5703125" style="134" customWidth="1"/>
    <col min="8975" max="8975" width="11.7109375" style="134" customWidth="1"/>
    <col min="8976" max="9216" width="9.140625" style="134"/>
    <col min="9217" max="9217" width="4.140625" style="134" customWidth="1"/>
    <col min="9218" max="9218" width="15.85546875" style="134" customWidth="1"/>
    <col min="9219" max="9219" width="15.42578125" style="134" customWidth="1"/>
    <col min="9220" max="9220" width="10.85546875" style="134" customWidth="1"/>
    <col min="9221" max="9221" width="9.5703125" style="134" customWidth="1"/>
    <col min="9222" max="9222" width="12.42578125" style="134" customWidth="1"/>
    <col min="9223" max="9223" width="10.42578125" style="134" customWidth="1"/>
    <col min="9224" max="9224" width="13.28515625" style="134" customWidth="1"/>
    <col min="9225" max="9225" width="10.28515625" style="134" customWidth="1"/>
    <col min="9226" max="9226" width="9.7109375" style="134" customWidth="1"/>
    <col min="9227" max="9228" width="10.7109375" style="134" customWidth="1"/>
    <col min="9229" max="9229" width="11.42578125" style="134" customWidth="1"/>
    <col min="9230" max="9230" width="10.5703125" style="134" customWidth="1"/>
    <col min="9231" max="9231" width="11.7109375" style="134" customWidth="1"/>
    <col min="9232" max="9472" width="9.140625" style="134"/>
    <col min="9473" max="9473" width="4.140625" style="134" customWidth="1"/>
    <col min="9474" max="9474" width="15.85546875" style="134" customWidth="1"/>
    <col min="9475" max="9475" width="15.42578125" style="134" customWidth="1"/>
    <col min="9476" max="9476" width="10.85546875" style="134" customWidth="1"/>
    <col min="9477" max="9477" width="9.5703125" style="134" customWidth="1"/>
    <col min="9478" max="9478" width="12.42578125" style="134" customWidth="1"/>
    <col min="9479" max="9479" width="10.42578125" style="134" customWidth="1"/>
    <col min="9480" max="9480" width="13.28515625" style="134" customWidth="1"/>
    <col min="9481" max="9481" width="10.28515625" style="134" customWidth="1"/>
    <col min="9482" max="9482" width="9.7109375" style="134" customWidth="1"/>
    <col min="9483" max="9484" width="10.7109375" style="134" customWidth="1"/>
    <col min="9485" max="9485" width="11.42578125" style="134" customWidth="1"/>
    <col min="9486" max="9486" width="10.5703125" style="134" customWidth="1"/>
    <col min="9487" max="9487" width="11.7109375" style="134" customWidth="1"/>
    <col min="9488" max="9728" width="9.140625" style="134"/>
    <col min="9729" max="9729" width="4.140625" style="134" customWidth="1"/>
    <col min="9730" max="9730" width="15.85546875" style="134" customWidth="1"/>
    <col min="9731" max="9731" width="15.42578125" style="134" customWidth="1"/>
    <col min="9732" max="9732" width="10.85546875" style="134" customWidth="1"/>
    <col min="9733" max="9733" width="9.5703125" style="134" customWidth="1"/>
    <col min="9734" max="9734" width="12.42578125" style="134" customWidth="1"/>
    <col min="9735" max="9735" width="10.42578125" style="134" customWidth="1"/>
    <col min="9736" max="9736" width="13.28515625" style="134" customWidth="1"/>
    <col min="9737" max="9737" width="10.28515625" style="134" customWidth="1"/>
    <col min="9738" max="9738" width="9.7109375" style="134" customWidth="1"/>
    <col min="9739" max="9740" width="10.7109375" style="134" customWidth="1"/>
    <col min="9741" max="9741" width="11.42578125" style="134" customWidth="1"/>
    <col min="9742" max="9742" width="10.5703125" style="134" customWidth="1"/>
    <col min="9743" max="9743" width="11.7109375" style="134" customWidth="1"/>
    <col min="9744" max="9984" width="9.140625" style="134"/>
    <col min="9985" max="9985" width="4.140625" style="134" customWidth="1"/>
    <col min="9986" max="9986" width="15.85546875" style="134" customWidth="1"/>
    <col min="9987" max="9987" width="15.42578125" style="134" customWidth="1"/>
    <col min="9988" max="9988" width="10.85546875" style="134" customWidth="1"/>
    <col min="9989" max="9989" width="9.5703125" style="134" customWidth="1"/>
    <col min="9990" max="9990" width="12.42578125" style="134" customWidth="1"/>
    <col min="9991" max="9991" width="10.42578125" style="134" customWidth="1"/>
    <col min="9992" max="9992" width="13.28515625" style="134" customWidth="1"/>
    <col min="9993" max="9993" width="10.28515625" style="134" customWidth="1"/>
    <col min="9994" max="9994" width="9.7109375" style="134" customWidth="1"/>
    <col min="9995" max="9996" width="10.7109375" style="134" customWidth="1"/>
    <col min="9997" max="9997" width="11.42578125" style="134" customWidth="1"/>
    <col min="9998" max="9998" width="10.5703125" style="134" customWidth="1"/>
    <col min="9999" max="9999" width="11.7109375" style="134" customWidth="1"/>
    <col min="10000" max="10240" width="9.140625" style="134"/>
    <col min="10241" max="10241" width="4.140625" style="134" customWidth="1"/>
    <col min="10242" max="10242" width="15.85546875" style="134" customWidth="1"/>
    <col min="10243" max="10243" width="15.42578125" style="134" customWidth="1"/>
    <col min="10244" max="10244" width="10.85546875" style="134" customWidth="1"/>
    <col min="10245" max="10245" width="9.5703125" style="134" customWidth="1"/>
    <col min="10246" max="10246" width="12.42578125" style="134" customWidth="1"/>
    <col min="10247" max="10247" width="10.42578125" style="134" customWidth="1"/>
    <col min="10248" max="10248" width="13.28515625" style="134" customWidth="1"/>
    <col min="10249" max="10249" width="10.28515625" style="134" customWidth="1"/>
    <col min="10250" max="10250" width="9.7109375" style="134" customWidth="1"/>
    <col min="10251" max="10252" width="10.7109375" style="134" customWidth="1"/>
    <col min="10253" max="10253" width="11.42578125" style="134" customWidth="1"/>
    <col min="10254" max="10254" width="10.5703125" style="134" customWidth="1"/>
    <col min="10255" max="10255" width="11.7109375" style="134" customWidth="1"/>
    <col min="10256" max="10496" width="9.140625" style="134"/>
    <col min="10497" max="10497" width="4.140625" style="134" customWidth="1"/>
    <col min="10498" max="10498" width="15.85546875" style="134" customWidth="1"/>
    <col min="10499" max="10499" width="15.42578125" style="134" customWidth="1"/>
    <col min="10500" max="10500" width="10.85546875" style="134" customWidth="1"/>
    <col min="10501" max="10501" width="9.5703125" style="134" customWidth="1"/>
    <col min="10502" max="10502" width="12.42578125" style="134" customWidth="1"/>
    <col min="10503" max="10503" width="10.42578125" style="134" customWidth="1"/>
    <col min="10504" max="10504" width="13.28515625" style="134" customWidth="1"/>
    <col min="10505" max="10505" width="10.28515625" style="134" customWidth="1"/>
    <col min="10506" max="10506" width="9.7109375" style="134" customWidth="1"/>
    <col min="10507" max="10508" width="10.7109375" style="134" customWidth="1"/>
    <col min="10509" max="10509" width="11.42578125" style="134" customWidth="1"/>
    <col min="10510" max="10510" width="10.5703125" style="134" customWidth="1"/>
    <col min="10511" max="10511" width="11.7109375" style="134" customWidth="1"/>
    <col min="10512" max="10752" width="9.140625" style="134"/>
    <col min="10753" max="10753" width="4.140625" style="134" customWidth="1"/>
    <col min="10754" max="10754" width="15.85546875" style="134" customWidth="1"/>
    <col min="10755" max="10755" width="15.42578125" style="134" customWidth="1"/>
    <col min="10756" max="10756" width="10.85546875" style="134" customWidth="1"/>
    <col min="10757" max="10757" width="9.5703125" style="134" customWidth="1"/>
    <col min="10758" max="10758" width="12.42578125" style="134" customWidth="1"/>
    <col min="10759" max="10759" width="10.42578125" style="134" customWidth="1"/>
    <col min="10760" max="10760" width="13.28515625" style="134" customWidth="1"/>
    <col min="10761" max="10761" width="10.28515625" style="134" customWidth="1"/>
    <col min="10762" max="10762" width="9.7109375" style="134" customWidth="1"/>
    <col min="10763" max="10764" width="10.7109375" style="134" customWidth="1"/>
    <col min="10765" max="10765" width="11.42578125" style="134" customWidth="1"/>
    <col min="10766" max="10766" width="10.5703125" style="134" customWidth="1"/>
    <col min="10767" max="10767" width="11.7109375" style="134" customWidth="1"/>
    <col min="10768" max="11008" width="9.140625" style="134"/>
    <col min="11009" max="11009" width="4.140625" style="134" customWidth="1"/>
    <col min="11010" max="11010" width="15.85546875" style="134" customWidth="1"/>
    <col min="11011" max="11011" width="15.42578125" style="134" customWidth="1"/>
    <col min="11012" max="11012" width="10.85546875" style="134" customWidth="1"/>
    <col min="11013" max="11013" width="9.5703125" style="134" customWidth="1"/>
    <col min="11014" max="11014" width="12.42578125" style="134" customWidth="1"/>
    <col min="11015" max="11015" width="10.42578125" style="134" customWidth="1"/>
    <col min="11016" max="11016" width="13.28515625" style="134" customWidth="1"/>
    <col min="11017" max="11017" width="10.28515625" style="134" customWidth="1"/>
    <col min="11018" max="11018" width="9.7109375" style="134" customWidth="1"/>
    <col min="11019" max="11020" width="10.7109375" style="134" customWidth="1"/>
    <col min="11021" max="11021" width="11.42578125" style="134" customWidth="1"/>
    <col min="11022" max="11022" width="10.5703125" style="134" customWidth="1"/>
    <col min="11023" max="11023" width="11.7109375" style="134" customWidth="1"/>
    <col min="11024" max="11264" width="9.140625" style="134"/>
    <col min="11265" max="11265" width="4.140625" style="134" customWidth="1"/>
    <col min="11266" max="11266" width="15.85546875" style="134" customWidth="1"/>
    <col min="11267" max="11267" width="15.42578125" style="134" customWidth="1"/>
    <col min="11268" max="11268" width="10.85546875" style="134" customWidth="1"/>
    <col min="11269" max="11269" width="9.5703125" style="134" customWidth="1"/>
    <col min="11270" max="11270" width="12.42578125" style="134" customWidth="1"/>
    <col min="11271" max="11271" width="10.42578125" style="134" customWidth="1"/>
    <col min="11272" max="11272" width="13.28515625" style="134" customWidth="1"/>
    <col min="11273" max="11273" width="10.28515625" style="134" customWidth="1"/>
    <col min="11274" max="11274" width="9.7109375" style="134" customWidth="1"/>
    <col min="11275" max="11276" width="10.7109375" style="134" customWidth="1"/>
    <col min="11277" max="11277" width="11.42578125" style="134" customWidth="1"/>
    <col min="11278" max="11278" width="10.5703125" style="134" customWidth="1"/>
    <col min="11279" max="11279" width="11.7109375" style="134" customWidth="1"/>
    <col min="11280" max="11520" width="9.140625" style="134"/>
    <col min="11521" max="11521" width="4.140625" style="134" customWidth="1"/>
    <col min="11522" max="11522" width="15.85546875" style="134" customWidth="1"/>
    <col min="11523" max="11523" width="15.42578125" style="134" customWidth="1"/>
    <col min="11524" max="11524" width="10.85546875" style="134" customWidth="1"/>
    <col min="11525" max="11525" width="9.5703125" style="134" customWidth="1"/>
    <col min="11526" max="11526" width="12.42578125" style="134" customWidth="1"/>
    <col min="11527" max="11527" width="10.42578125" style="134" customWidth="1"/>
    <col min="11528" max="11528" width="13.28515625" style="134" customWidth="1"/>
    <col min="11529" max="11529" width="10.28515625" style="134" customWidth="1"/>
    <col min="11530" max="11530" width="9.7109375" style="134" customWidth="1"/>
    <col min="11531" max="11532" width="10.7109375" style="134" customWidth="1"/>
    <col min="11533" max="11533" width="11.42578125" style="134" customWidth="1"/>
    <col min="11534" max="11534" width="10.5703125" style="134" customWidth="1"/>
    <col min="11535" max="11535" width="11.7109375" style="134" customWidth="1"/>
    <col min="11536" max="11776" width="9.140625" style="134"/>
    <col min="11777" max="11777" width="4.140625" style="134" customWidth="1"/>
    <col min="11778" max="11778" width="15.85546875" style="134" customWidth="1"/>
    <col min="11779" max="11779" width="15.42578125" style="134" customWidth="1"/>
    <col min="11780" max="11780" width="10.85546875" style="134" customWidth="1"/>
    <col min="11781" max="11781" width="9.5703125" style="134" customWidth="1"/>
    <col min="11782" max="11782" width="12.42578125" style="134" customWidth="1"/>
    <col min="11783" max="11783" width="10.42578125" style="134" customWidth="1"/>
    <col min="11784" max="11784" width="13.28515625" style="134" customWidth="1"/>
    <col min="11785" max="11785" width="10.28515625" style="134" customWidth="1"/>
    <col min="11786" max="11786" width="9.7109375" style="134" customWidth="1"/>
    <col min="11787" max="11788" width="10.7109375" style="134" customWidth="1"/>
    <col min="11789" max="11789" width="11.42578125" style="134" customWidth="1"/>
    <col min="11790" max="11790" width="10.5703125" style="134" customWidth="1"/>
    <col min="11791" max="11791" width="11.7109375" style="134" customWidth="1"/>
    <col min="11792" max="12032" width="9.140625" style="134"/>
    <col min="12033" max="12033" width="4.140625" style="134" customWidth="1"/>
    <col min="12034" max="12034" width="15.85546875" style="134" customWidth="1"/>
    <col min="12035" max="12035" width="15.42578125" style="134" customWidth="1"/>
    <col min="12036" max="12036" width="10.85546875" style="134" customWidth="1"/>
    <col min="12037" max="12037" width="9.5703125" style="134" customWidth="1"/>
    <col min="12038" max="12038" width="12.42578125" style="134" customWidth="1"/>
    <col min="12039" max="12039" width="10.42578125" style="134" customWidth="1"/>
    <col min="12040" max="12040" width="13.28515625" style="134" customWidth="1"/>
    <col min="12041" max="12041" width="10.28515625" style="134" customWidth="1"/>
    <col min="12042" max="12042" width="9.7109375" style="134" customWidth="1"/>
    <col min="12043" max="12044" width="10.7109375" style="134" customWidth="1"/>
    <col min="12045" max="12045" width="11.42578125" style="134" customWidth="1"/>
    <col min="12046" max="12046" width="10.5703125" style="134" customWidth="1"/>
    <col min="12047" max="12047" width="11.7109375" style="134" customWidth="1"/>
    <col min="12048" max="12288" width="9.140625" style="134"/>
    <col min="12289" max="12289" width="4.140625" style="134" customWidth="1"/>
    <col min="12290" max="12290" width="15.85546875" style="134" customWidth="1"/>
    <col min="12291" max="12291" width="15.42578125" style="134" customWidth="1"/>
    <col min="12292" max="12292" width="10.85546875" style="134" customWidth="1"/>
    <col min="12293" max="12293" width="9.5703125" style="134" customWidth="1"/>
    <col min="12294" max="12294" width="12.42578125" style="134" customWidth="1"/>
    <col min="12295" max="12295" width="10.42578125" style="134" customWidth="1"/>
    <col min="12296" max="12296" width="13.28515625" style="134" customWidth="1"/>
    <col min="12297" max="12297" width="10.28515625" style="134" customWidth="1"/>
    <col min="12298" max="12298" width="9.7109375" style="134" customWidth="1"/>
    <col min="12299" max="12300" width="10.7109375" style="134" customWidth="1"/>
    <col min="12301" max="12301" width="11.42578125" style="134" customWidth="1"/>
    <col min="12302" max="12302" width="10.5703125" style="134" customWidth="1"/>
    <col min="12303" max="12303" width="11.7109375" style="134" customWidth="1"/>
    <col min="12304" max="12544" width="9.140625" style="134"/>
    <col min="12545" max="12545" width="4.140625" style="134" customWidth="1"/>
    <col min="12546" max="12546" width="15.85546875" style="134" customWidth="1"/>
    <col min="12547" max="12547" width="15.42578125" style="134" customWidth="1"/>
    <col min="12548" max="12548" width="10.85546875" style="134" customWidth="1"/>
    <col min="12549" max="12549" width="9.5703125" style="134" customWidth="1"/>
    <col min="12550" max="12550" width="12.42578125" style="134" customWidth="1"/>
    <col min="12551" max="12551" width="10.42578125" style="134" customWidth="1"/>
    <col min="12552" max="12552" width="13.28515625" style="134" customWidth="1"/>
    <col min="12553" max="12553" width="10.28515625" style="134" customWidth="1"/>
    <col min="12554" max="12554" width="9.7109375" style="134" customWidth="1"/>
    <col min="12555" max="12556" width="10.7109375" style="134" customWidth="1"/>
    <col min="12557" max="12557" width="11.42578125" style="134" customWidth="1"/>
    <col min="12558" max="12558" width="10.5703125" style="134" customWidth="1"/>
    <col min="12559" max="12559" width="11.7109375" style="134" customWidth="1"/>
    <col min="12560" max="12800" width="9.140625" style="134"/>
    <col min="12801" max="12801" width="4.140625" style="134" customWidth="1"/>
    <col min="12802" max="12802" width="15.85546875" style="134" customWidth="1"/>
    <col min="12803" max="12803" width="15.42578125" style="134" customWidth="1"/>
    <col min="12804" max="12804" width="10.85546875" style="134" customWidth="1"/>
    <col min="12805" max="12805" width="9.5703125" style="134" customWidth="1"/>
    <col min="12806" max="12806" width="12.42578125" style="134" customWidth="1"/>
    <col min="12807" max="12807" width="10.42578125" style="134" customWidth="1"/>
    <col min="12808" max="12808" width="13.28515625" style="134" customWidth="1"/>
    <col min="12809" max="12809" width="10.28515625" style="134" customWidth="1"/>
    <col min="12810" max="12810" width="9.7109375" style="134" customWidth="1"/>
    <col min="12811" max="12812" width="10.7109375" style="134" customWidth="1"/>
    <col min="12813" max="12813" width="11.42578125" style="134" customWidth="1"/>
    <col min="12814" max="12814" width="10.5703125" style="134" customWidth="1"/>
    <col min="12815" max="12815" width="11.7109375" style="134" customWidth="1"/>
    <col min="12816" max="13056" width="9.140625" style="134"/>
    <col min="13057" max="13057" width="4.140625" style="134" customWidth="1"/>
    <col min="13058" max="13058" width="15.85546875" style="134" customWidth="1"/>
    <col min="13059" max="13059" width="15.42578125" style="134" customWidth="1"/>
    <col min="13060" max="13060" width="10.85546875" style="134" customWidth="1"/>
    <col min="13061" max="13061" width="9.5703125" style="134" customWidth="1"/>
    <col min="13062" max="13062" width="12.42578125" style="134" customWidth="1"/>
    <col min="13063" max="13063" width="10.42578125" style="134" customWidth="1"/>
    <col min="13064" max="13064" width="13.28515625" style="134" customWidth="1"/>
    <col min="13065" max="13065" width="10.28515625" style="134" customWidth="1"/>
    <col min="13066" max="13066" width="9.7109375" style="134" customWidth="1"/>
    <col min="13067" max="13068" width="10.7109375" style="134" customWidth="1"/>
    <col min="13069" max="13069" width="11.42578125" style="134" customWidth="1"/>
    <col min="13070" max="13070" width="10.5703125" style="134" customWidth="1"/>
    <col min="13071" max="13071" width="11.7109375" style="134" customWidth="1"/>
    <col min="13072" max="13312" width="9.140625" style="134"/>
    <col min="13313" max="13313" width="4.140625" style="134" customWidth="1"/>
    <col min="13314" max="13314" width="15.85546875" style="134" customWidth="1"/>
    <col min="13315" max="13315" width="15.42578125" style="134" customWidth="1"/>
    <col min="13316" max="13316" width="10.85546875" style="134" customWidth="1"/>
    <col min="13317" max="13317" width="9.5703125" style="134" customWidth="1"/>
    <col min="13318" max="13318" width="12.42578125" style="134" customWidth="1"/>
    <col min="13319" max="13319" width="10.42578125" style="134" customWidth="1"/>
    <col min="13320" max="13320" width="13.28515625" style="134" customWidth="1"/>
    <col min="13321" max="13321" width="10.28515625" style="134" customWidth="1"/>
    <col min="13322" max="13322" width="9.7109375" style="134" customWidth="1"/>
    <col min="13323" max="13324" width="10.7109375" style="134" customWidth="1"/>
    <col min="13325" max="13325" width="11.42578125" style="134" customWidth="1"/>
    <col min="13326" max="13326" width="10.5703125" style="134" customWidth="1"/>
    <col min="13327" max="13327" width="11.7109375" style="134" customWidth="1"/>
    <col min="13328" max="13568" width="9.140625" style="134"/>
    <col min="13569" max="13569" width="4.140625" style="134" customWidth="1"/>
    <col min="13570" max="13570" width="15.85546875" style="134" customWidth="1"/>
    <col min="13571" max="13571" width="15.42578125" style="134" customWidth="1"/>
    <col min="13572" max="13572" width="10.85546875" style="134" customWidth="1"/>
    <col min="13573" max="13573" width="9.5703125" style="134" customWidth="1"/>
    <col min="13574" max="13574" width="12.42578125" style="134" customWidth="1"/>
    <col min="13575" max="13575" width="10.42578125" style="134" customWidth="1"/>
    <col min="13576" max="13576" width="13.28515625" style="134" customWidth="1"/>
    <col min="13577" max="13577" width="10.28515625" style="134" customWidth="1"/>
    <col min="13578" max="13578" width="9.7109375" style="134" customWidth="1"/>
    <col min="13579" max="13580" width="10.7109375" style="134" customWidth="1"/>
    <col min="13581" max="13581" width="11.42578125" style="134" customWidth="1"/>
    <col min="13582" max="13582" width="10.5703125" style="134" customWidth="1"/>
    <col min="13583" max="13583" width="11.7109375" style="134" customWidth="1"/>
    <col min="13584" max="13824" width="9.140625" style="134"/>
    <col min="13825" max="13825" width="4.140625" style="134" customWidth="1"/>
    <col min="13826" max="13826" width="15.85546875" style="134" customWidth="1"/>
    <col min="13827" max="13827" width="15.42578125" style="134" customWidth="1"/>
    <col min="13828" max="13828" width="10.85546875" style="134" customWidth="1"/>
    <col min="13829" max="13829" width="9.5703125" style="134" customWidth="1"/>
    <col min="13830" max="13830" width="12.42578125" style="134" customWidth="1"/>
    <col min="13831" max="13831" width="10.42578125" style="134" customWidth="1"/>
    <col min="13832" max="13832" width="13.28515625" style="134" customWidth="1"/>
    <col min="13833" max="13833" width="10.28515625" style="134" customWidth="1"/>
    <col min="13834" max="13834" width="9.7109375" style="134" customWidth="1"/>
    <col min="13835" max="13836" width="10.7109375" style="134" customWidth="1"/>
    <col min="13837" max="13837" width="11.42578125" style="134" customWidth="1"/>
    <col min="13838" max="13838" width="10.5703125" style="134" customWidth="1"/>
    <col min="13839" max="13839" width="11.7109375" style="134" customWidth="1"/>
    <col min="13840" max="14080" width="9.140625" style="134"/>
    <col min="14081" max="14081" width="4.140625" style="134" customWidth="1"/>
    <col min="14082" max="14082" width="15.85546875" style="134" customWidth="1"/>
    <col min="14083" max="14083" width="15.42578125" style="134" customWidth="1"/>
    <col min="14084" max="14084" width="10.85546875" style="134" customWidth="1"/>
    <col min="14085" max="14085" width="9.5703125" style="134" customWidth="1"/>
    <col min="14086" max="14086" width="12.42578125" style="134" customWidth="1"/>
    <col min="14087" max="14087" width="10.42578125" style="134" customWidth="1"/>
    <col min="14088" max="14088" width="13.28515625" style="134" customWidth="1"/>
    <col min="14089" max="14089" width="10.28515625" style="134" customWidth="1"/>
    <col min="14090" max="14090" width="9.7109375" style="134" customWidth="1"/>
    <col min="14091" max="14092" width="10.7109375" style="134" customWidth="1"/>
    <col min="14093" max="14093" width="11.42578125" style="134" customWidth="1"/>
    <col min="14094" max="14094" width="10.5703125" style="134" customWidth="1"/>
    <col min="14095" max="14095" width="11.7109375" style="134" customWidth="1"/>
    <col min="14096" max="14336" width="9.140625" style="134"/>
    <col min="14337" max="14337" width="4.140625" style="134" customWidth="1"/>
    <col min="14338" max="14338" width="15.85546875" style="134" customWidth="1"/>
    <col min="14339" max="14339" width="15.42578125" style="134" customWidth="1"/>
    <col min="14340" max="14340" width="10.85546875" style="134" customWidth="1"/>
    <col min="14341" max="14341" width="9.5703125" style="134" customWidth="1"/>
    <col min="14342" max="14342" width="12.42578125" style="134" customWidth="1"/>
    <col min="14343" max="14343" width="10.42578125" style="134" customWidth="1"/>
    <col min="14344" max="14344" width="13.28515625" style="134" customWidth="1"/>
    <col min="14345" max="14345" width="10.28515625" style="134" customWidth="1"/>
    <col min="14346" max="14346" width="9.7109375" style="134" customWidth="1"/>
    <col min="14347" max="14348" width="10.7109375" style="134" customWidth="1"/>
    <col min="14349" max="14349" width="11.42578125" style="134" customWidth="1"/>
    <col min="14350" max="14350" width="10.5703125" style="134" customWidth="1"/>
    <col min="14351" max="14351" width="11.7109375" style="134" customWidth="1"/>
    <col min="14352" max="14592" width="9.140625" style="134"/>
    <col min="14593" max="14593" width="4.140625" style="134" customWidth="1"/>
    <col min="14594" max="14594" width="15.85546875" style="134" customWidth="1"/>
    <col min="14595" max="14595" width="15.42578125" style="134" customWidth="1"/>
    <col min="14596" max="14596" width="10.85546875" style="134" customWidth="1"/>
    <col min="14597" max="14597" width="9.5703125" style="134" customWidth="1"/>
    <col min="14598" max="14598" width="12.42578125" style="134" customWidth="1"/>
    <col min="14599" max="14599" width="10.42578125" style="134" customWidth="1"/>
    <col min="14600" max="14600" width="13.28515625" style="134" customWidth="1"/>
    <col min="14601" max="14601" width="10.28515625" style="134" customWidth="1"/>
    <col min="14602" max="14602" width="9.7109375" style="134" customWidth="1"/>
    <col min="14603" max="14604" width="10.7109375" style="134" customWidth="1"/>
    <col min="14605" max="14605" width="11.42578125" style="134" customWidth="1"/>
    <col min="14606" max="14606" width="10.5703125" style="134" customWidth="1"/>
    <col min="14607" max="14607" width="11.7109375" style="134" customWidth="1"/>
    <col min="14608" max="14848" width="9.140625" style="134"/>
    <col min="14849" max="14849" width="4.140625" style="134" customWidth="1"/>
    <col min="14850" max="14850" width="15.85546875" style="134" customWidth="1"/>
    <col min="14851" max="14851" width="15.42578125" style="134" customWidth="1"/>
    <col min="14852" max="14852" width="10.85546875" style="134" customWidth="1"/>
    <col min="14853" max="14853" width="9.5703125" style="134" customWidth="1"/>
    <col min="14854" max="14854" width="12.42578125" style="134" customWidth="1"/>
    <col min="14855" max="14855" width="10.42578125" style="134" customWidth="1"/>
    <col min="14856" max="14856" width="13.28515625" style="134" customWidth="1"/>
    <col min="14857" max="14857" width="10.28515625" style="134" customWidth="1"/>
    <col min="14858" max="14858" width="9.7109375" style="134" customWidth="1"/>
    <col min="14859" max="14860" width="10.7109375" style="134" customWidth="1"/>
    <col min="14861" max="14861" width="11.42578125" style="134" customWidth="1"/>
    <col min="14862" max="14862" width="10.5703125" style="134" customWidth="1"/>
    <col min="14863" max="14863" width="11.7109375" style="134" customWidth="1"/>
    <col min="14864" max="15104" width="9.140625" style="134"/>
    <col min="15105" max="15105" width="4.140625" style="134" customWidth="1"/>
    <col min="15106" max="15106" width="15.85546875" style="134" customWidth="1"/>
    <col min="15107" max="15107" width="15.42578125" style="134" customWidth="1"/>
    <col min="15108" max="15108" width="10.85546875" style="134" customWidth="1"/>
    <col min="15109" max="15109" width="9.5703125" style="134" customWidth="1"/>
    <col min="15110" max="15110" width="12.42578125" style="134" customWidth="1"/>
    <col min="15111" max="15111" width="10.42578125" style="134" customWidth="1"/>
    <col min="15112" max="15112" width="13.28515625" style="134" customWidth="1"/>
    <col min="15113" max="15113" width="10.28515625" style="134" customWidth="1"/>
    <col min="15114" max="15114" width="9.7109375" style="134" customWidth="1"/>
    <col min="15115" max="15116" width="10.7109375" style="134" customWidth="1"/>
    <col min="15117" max="15117" width="11.42578125" style="134" customWidth="1"/>
    <col min="15118" max="15118" width="10.5703125" style="134" customWidth="1"/>
    <col min="15119" max="15119" width="11.7109375" style="134" customWidth="1"/>
    <col min="15120" max="15360" width="9.140625" style="134"/>
    <col min="15361" max="15361" width="4.140625" style="134" customWidth="1"/>
    <col min="15362" max="15362" width="15.85546875" style="134" customWidth="1"/>
    <col min="15363" max="15363" width="15.42578125" style="134" customWidth="1"/>
    <col min="15364" max="15364" width="10.85546875" style="134" customWidth="1"/>
    <col min="15365" max="15365" width="9.5703125" style="134" customWidth="1"/>
    <col min="15366" max="15366" width="12.42578125" style="134" customWidth="1"/>
    <col min="15367" max="15367" width="10.42578125" style="134" customWidth="1"/>
    <col min="15368" max="15368" width="13.28515625" style="134" customWidth="1"/>
    <col min="15369" max="15369" width="10.28515625" style="134" customWidth="1"/>
    <col min="15370" max="15370" width="9.7109375" style="134" customWidth="1"/>
    <col min="15371" max="15372" width="10.7109375" style="134" customWidth="1"/>
    <col min="15373" max="15373" width="11.42578125" style="134" customWidth="1"/>
    <col min="15374" max="15374" width="10.5703125" style="134" customWidth="1"/>
    <col min="15375" max="15375" width="11.7109375" style="134" customWidth="1"/>
    <col min="15376" max="15616" width="9.140625" style="134"/>
    <col min="15617" max="15617" width="4.140625" style="134" customWidth="1"/>
    <col min="15618" max="15618" width="15.85546875" style="134" customWidth="1"/>
    <col min="15619" max="15619" width="15.42578125" style="134" customWidth="1"/>
    <col min="15620" max="15620" width="10.85546875" style="134" customWidth="1"/>
    <col min="15621" max="15621" width="9.5703125" style="134" customWidth="1"/>
    <col min="15622" max="15622" width="12.42578125" style="134" customWidth="1"/>
    <col min="15623" max="15623" width="10.42578125" style="134" customWidth="1"/>
    <col min="15624" max="15624" width="13.28515625" style="134" customWidth="1"/>
    <col min="15625" max="15625" width="10.28515625" style="134" customWidth="1"/>
    <col min="15626" max="15626" width="9.7109375" style="134" customWidth="1"/>
    <col min="15627" max="15628" width="10.7109375" style="134" customWidth="1"/>
    <col min="15629" max="15629" width="11.42578125" style="134" customWidth="1"/>
    <col min="15630" max="15630" width="10.5703125" style="134" customWidth="1"/>
    <col min="15631" max="15631" width="11.7109375" style="134" customWidth="1"/>
    <col min="15632" max="15872" width="9.140625" style="134"/>
    <col min="15873" max="15873" width="4.140625" style="134" customWidth="1"/>
    <col min="15874" max="15874" width="15.85546875" style="134" customWidth="1"/>
    <col min="15875" max="15875" width="15.42578125" style="134" customWidth="1"/>
    <col min="15876" max="15876" width="10.85546875" style="134" customWidth="1"/>
    <col min="15877" max="15877" width="9.5703125" style="134" customWidth="1"/>
    <col min="15878" max="15878" width="12.42578125" style="134" customWidth="1"/>
    <col min="15879" max="15879" width="10.42578125" style="134" customWidth="1"/>
    <col min="15880" max="15880" width="13.28515625" style="134" customWidth="1"/>
    <col min="15881" max="15881" width="10.28515625" style="134" customWidth="1"/>
    <col min="15882" max="15882" width="9.7109375" style="134" customWidth="1"/>
    <col min="15883" max="15884" width="10.7109375" style="134" customWidth="1"/>
    <col min="15885" max="15885" width="11.42578125" style="134" customWidth="1"/>
    <col min="15886" max="15886" width="10.5703125" style="134" customWidth="1"/>
    <col min="15887" max="15887" width="11.7109375" style="134" customWidth="1"/>
    <col min="15888" max="16128" width="9.140625" style="134"/>
    <col min="16129" max="16129" width="4.140625" style="134" customWidth="1"/>
    <col min="16130" max="16130" width="15.85546875" style="134" customWidth="1"/>
    <col min="16131" max="16131" width="15.42578125" style="134" customWidth="1"/>
    <col min="16132" max="16132" width="10.85546875" style="134" customWidth="1"/>
    <col min="16133" max="16133" width="9.5703125" style="134" customWidth="1"/>
    <col min="16134" max="16134" width="12.42578125" style="134" customWidth="1"/>
    <col min="16135" max="16135" width="10.42578125" style="134" customWidth="1"/>
    <col min="16136" max="16136" width="13.28515625" style="134" customWidth="1"/>
    <col min="16137" max="16137" width="10.28515625" style="134" customWidth="1"/>
    <col min="16138" max="16138" width="9.7109375" style="134" customWidth="1"/>
    <col min="16139" max="16140" width="10.7109375" style="134" customWidth="1"/>
    <col min="16141" max="16141" width="11.42578125" style="134" customWidth="1"/>
    <col min="16142" max="16142" width="10.5703125" style="134" customWidth="1"/>
    <col min="16143" max="16143" width="11.7109375" style="134" customWidth="1"/>
    <col min="16144" max="16384" width="9.140625" style="134"/>
  </cols>
  <sheetData>
    <row r="1" spans="1:15" ht="15">
      <c r="M1" s="224"/>
      <c r="N1" s="224"/>
    </row>
    <row r="3" spans="1:15" ht="18">
      <c r="A3" s="225" t="s">
        <v>67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5" ht="18">
      <c r="A4" s="225" t="s">
        <v>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1:15">
      <c r="C5" s="138"/>
      <c r="D5" s="137"/>
      <c r="E5" s="138"/>
      <c r="F5" s="138"/>
      <c r="G5" s="138"/>
      <c r="H5" s="138"/>
      <c r="I5" s="138"/>
      <c r="J5" s="138"/>
      <c r="K5" s="138"/>
      <c r="L5" s="138"/>
      <c r="M5" s="226" t="s">
        <v>68</v>
      </c>
      <c r="N5" s="226"/>
    </row>
    <row r="6" spans="1:15" ht="47.25" customHeight="1">
      <c r="A6" s="227" t="s">
        <v>1</v>
      </c>
      <c r="B6" s="229" t="s">
        <v>27</v>
      </c>
      <c r="C6" s="220" t="s">
        <v>28</v>
      </c>
      <c r="D6" s="220"/>
      <c r="E6" s="220"/>
      <c r="F6" s="220" t="s">
        <v>29</v>
      </c>
      <c r="G6" s="220"/>
      <c r="H6" s="220" t="s">
        <v>30</v>
      </c>
      <c r="I6" s="220"/>
      <c r="J6" s="220"/>
      <c r="K6" s="220" t="s">
        <v>31</v>
      </c>
      <c r="L6" s="220"/>
      <c r="M6" s="220" t="s">
        <v>69</v>
      </c>
      <c r="N6" s="220"/>
    </row>
    <row r="7" spans="1:15" ht="47.25" customHeight="1">
      <c r="A7" s="228"/>
      <c r="B7" s="230"/>
      <c r="C7" s="220" t="s">
        <v>70</v>
      </c>
      <c r="D7" s="220" t="s">
        <v>34</v>
      </c>
      <c r="E7" s="220"/>
      <c r="F7" s="220" t="s">
        <v>35</v>
      </c>
      <c r="G7" s="220" t="s">
        <v>11</v>
      </c>
      <c r="H7" s="220" t="s">
        <v>71</v>
      </c>
      <c r="I7" s="220" t="s">
        <v>37</v>
      </c>
      <c r="J7" s="220"/>
      <c r="K7" s="220" t="s">
        <v>35</v>
      </c>
      <c r="L7" s="220" t="s">
        <v>11</v>
      </c>
      <c r="M7" s="220" t="s">
        <v>38</v>
      </c>
      <c r="N7" s="220" t="s">
        <v>47</v>
      </c>
    </row>
    <row r="8" spans="1:15" ht="33.75" customHeight="1">
      <c r="A8" s="228"/>
      <c r="B8" s="231"/>
      <c r="C8" s="221"/>
      <c r="D8" s="141" t="s">
        <v>35</v>
      </c>
      <c r="E8" s="140" t="s">
        <v>11</v>
      </c>
      <c r="F8" s="221"/>
      <c r="G8" s="221"/>
      <c r="H8" s="221"/>
      <c r="I8" s="140" t="s">
        <v>35</v>
      </c>
      <c r="J8" s="140" t="s">
        <v>11</v>
      </c>
      <c r="K8" s="221"/>
      <c r="L8" s="221"/>
      <c r="M8" s="221"/>
      <c r="N8" s="221"/>
    </row>
    <row r="9" spans="1:15" s="145" customFormat="1" ht="26.25" customHeight="1">
      <c r="A9" s="222" t="s">
        <v>40</v>
      </c>
      <c r="B9" s="223"/>
      <c r="C9" s="142">
        <f>C10+C11+C12+C13+C14+C15+C16+C17+C18+C19+C20+C21+C22</f>
        <v>2786.0480000000002</v>
      </c>
      <c r="D9" s="142">
        <f>(C10*D10+C11*D11+C12*D12+C13*D13+C14*D14+C15*D15+C16*D16+C17*D17+C18*D18+C19*D19+C20*D20+C21*D21+C22*D22)/C9</f>
        <v>0.99649590957334522</v>
      </c>
      <c r="E9" s="142">
        <f>(C10*E10+C11*E11+C12*E12+C13*E13+C14*E14+C15*E15+C16*E16+C17*E17+C18*E18+C19*E19+C20*E20+C21*E21+C22*E22)/C9</f>
        <v>0.11713129655339748</v>
      </c>
      <c r="F9" s="142">
        <f>F10+F11+F12+F13+F14+F15+F16+F17+F18+F19+F20+F21+F22</f>
        <v>2776.2854358749996</v>
      </c>
      <c r="G9" s="142">
        <f>G10+G11+G12+G13+G14+G15+G16+G17+G18+G19+G20+G21+G22</f>
        <v>326.33341449999995</v>
      </c>
      <c r="H9" s="142">
        <f>H10+H11+H12+H13+H14+H15+H16+H17+H18+H19+H20+H21+H22</f>
        <v>504.9479128204801</v>
      </c>
      <c r="I9" s="142">
        <f>(H10*I10+H11*I11+H12*I12+H13*I13+H14*I14+H15*I15+H16*I16+H17*I17+H18*I18+H19*I19+H20*I20+H21*I21+H22*I22)/H9</f>
        <v>5.0708323826858397</v>
      </c>
      <c r="J9" s="142">
        <f>(H10*J10+H11*J11+H12*J12+H13*J13+H14*J14+H15*J15+H16*J16+H17*J17+H18*J18+H19*J19+H20*J20+H21*J21+H22*J22)/H9</f>
        <v>0.75579152220602841</v>
      </c>
      <c r="K9" s="142">
        <f>K10+K11+K12+K13+K14+K15+K16+K17+K18+K19+K20+K21+K22</f>
        <v>2560.5062278997166</v>
      </c>
      <c r="L9" s="142">
        <f>L10+L11+L12+L13+L14+L15+L16+L17+L18+L19+L20+L21+L22</f>
        <v>381.63535166534757</v>
      </c>
      <c r="M9" s="143">
        <f>F9-K9</f>
        <v>215.77920797528304</v>
      </c>
      <c r="N9" s="143">
        <f>G9-L9</f>
        <v>-55.301937165347624</v>
      </c>
      <c r="O9" s="144"/>
    </row>
    <row r="10" spans="1:15" ht="26.25" customHeight="1">
      <c r="A10" s="139">
        <v>1</v>
      </c>
      <c r="B10" s="146" t="s">
        <v>41</v>
      </c>
      <c r="C10" s="147">
        <v>143.46199999999999</v>
      </c>
      <c r="D10" s="99">
        <v>0.95474064560650207</v>
      </c>
      <c r="E10" s="100">
        <v>0.10898430943385705</v>
      </c>
      <c r="F10" s="100">
        <f>C10*D10</f>
        <v>136.96900249999999</v>
      </c>
      <c r="G10" s="100">
        <f t="shared" ref="G10:G22" si="0">C10*E10</f>
        <v>15.635107</v>
      </c>
      <c r="H10" s="99">
        <v>27.180288000000001</v>
      </c>
      <c r="I10" s="99">
        <v>5.8414435473001607</v>
      </c>
      <c r="J10" s="101">
        <v>0.81830136899211658</v>
      </c>
      <c r="K10" s="100">
        <f t="shared" ref="K10:K22" si="1">H10*I10</f>
        <v>158.77211795136</v>
      </c>
      <c r="L10" s="102">
        <f t="shared" ref="L10:L22" si="2">H10*J10</f>
        <v>22.24166688</v>
      </c>
      <c r="M10" s="100">
        <f t="shared" ref="M10:N22" si="3">F10-K10</f>
        <v>-21.803115451360014</v>
      </c>
      <c r="N10" s="100">
        <f t="shared" si="3"/>
        <v>-6.6065598800000007</v>
      </c>
    </row>
    <row r="11" spans="1:15" ht="26.25" customHeight="1">
      <c r="A11" s="139">
        <v>2</v>
      </c>
      <c r="B11" s="148" t="s">
        <v>42</v>
      </c>
      <c r="C11" s="147">
        <v>286.077</v>
      </c>
      <c r="D11" s="99">
        <v>1.1104772666100386</v>
      </c>
      <c r="E11" s="100">
        <v>0.14307257836176973</v>
      </c>
      <c r="F11" s="100">
        <f t="shared" ref="F11:F22" si="4">C11*D11</f>
        <v>317.682005</v>
      </c>
      <c r="G11" s="100">
        <f t="shared" si="0"/>
        <v>40.929774000000002</v>
      </c>
      <c r="H11" s="99">
        <v>76.753440000000012</v>
      </c>
      <c r="I11" s="99">
        <v>4.6835256395189582</v>
      </c>
      <c r="J11" s="100">
        <v>0.66354195431814189</v>
      </c>
      <c r="K11" s="100">
        <f t="shared" si="1"/>
        <v>359.47670416128005</v>
      </c>
      <c r="L11" s="102">
        <f t="shared" si="2"/>
        <v>50.929127578240255</v>
      </c>
      <c r="M11" s="100">
        <f t="shared" si="3"/>
        <v>-41.79469916128005</v>
      </c>
      <c r="N11" s="100">
        <f t="shared" si="3"/>
        <v>-9.9993535782402532</v>
      </c>
    </row>
    <row r="12" spans="1:15" ht="26.25" customHeight="1">
      <c r="A12" s="139">
        <v>3</v>
      </c>
      <c r="B12" s="148" t="s">
        <v>20</v>
      </c>
      <c r="C12" s="149">
        <v>501.51600000000002</v>
      </c>
      <c r="D12" s="99">
        <v>0.97163442442514292</v>
      </c>
      <c r="E12" s="100">
        <v>0.10953250743744965</v>
      </c>
      <c r="F12" s="100">
        <f t="shared" si="4"/>
        <v>487.29021</v>
      </c>
      <c r="G12" s="100">
        <f t="shared" si="0"/>
        <v>54.932304999999999</v>
      </c>
      <c r="H12" s="99">
        <v>38.907648000000002</v>
      </c>
      <c r="I12" s="99">
        <v>4.7573844480961682</v>
      </c>
      <c r="J12" s="100">
        <v>0.73074043643039022</v>
      </c>
      <c r="K12" s="100">
        <f t="shared" si="1"/>
        <v>185.09863950720001</v>
      </c>
      <c r="L12" s="102">
        <f t="shared" si="2"/>
        <v>28.431391680000001</v>
      </c>
      <c r="M12" s="100">
        <f t="shared" si="3"/>
        <v>302.1915704928</v>
      </c>
      <c r="N12" s="100">
        <f t="shared" si="3"/>
        <v>26.500913319999999</v>
      </c>
    </row>
    <row r="13" spans="1:15" ht="26.25" customHeight="1">
      <c r="A13" s="150">
        <v>4</v>
      </c>
      <c r="B13" s="148" t="s">
        <v>43</v>
      </c>
      <c r="C13" s="99">
        <v>172.47900000000001</v>
      </c>
      <c r="D13" s="99">
        <v>0.95707075861409185</v>
      </c>
      <c r="E13" s="100">
        <v>0.10481186550246697</v>
      </c>
      <c r="F13" s="100">
        <f t="shared" si="4"/>
        <v>165.07460737499997</v>
      </c>
      <c r="G13" s="100">
        <f>C13*E13</f>
        <v>18.077845750000002</v>
      </c>
      <c r="H13" s="151">
        <v>36.712800000000001</v>
      </c>
      <c r="I13" s="99">
        <v>6.3843734785487349</v>
      </c>
      <c r="J13" s="100">
        <v>0.86</v>
      </c>
      <c r="K13" s="100">
        <f>H13*I13</f>
        <v>234.38822664326401</v>
      </c>
      <c r="L13" s="102">
        <f>H13*J13</f>
        <v>31.573008000000002</v>
      </c>
      <c r="M13" s="100">
        <f>F13-K13</f>
        <v>-69.313619268264034</v>
      </c>
      <c r="N13" s="100">
        <f t="shared" si="3"/>
        <v>-13.49516225</v>
      </c>
    </row>
    <row r="14" spans="1:15" ht="26.25" customHeight="1">
      <c r="A14" s="150">
        <v>5</v>
      </c>
      <c r="B14" s="148" t="s">
        <v>15</v>
      </c>
      <c r="C14" s="99">
        <v>39.97</v>
      </c>
      <c r="D14" s="99">
        <v>0.33296097072804604</v>
      </c>
      <c r="E14" s="100">
        <v>4.0225669251938954E-2</v>
      </c>
      <c r="F14" s="100">
        <f t="shared" si="4"/>
        <v>13.308449999999999</v>
      </c>
      <c r="G14" s="100">
        <f t="shared" si="0"/>
        <v>1.60782</v>
      </c>
      <c r="H14" s="151">
        <v>0.36374399999999996</v>
      </c>
      <c r="I14" s="99">
        <v>0.54643396674584332</v>
      </c>
      <c r="J14" s="100">
        <v>5.4204275534441813E-2</v>
      </c>
      <c r="K14" s="100">
        <f t="shared" si="1"/>
        <v>0.19876207680000002</v>
      </c>
      <c r="L14" s="152">
        <f t="shared" si="2"/>
        <v>1.9716480000000002E-2</v>
      </c>
      <c r="M14" s="100">
        <f t="shared" si="3"/>
        <v>13.109687923199999</v>
      </c>
      <c r="N14" s="100">
        <f t="shared" si="3"/>
        <v>1.58810352</v>
      </c>
    </row>
    <row r="15" spans="1:15" ht="26.25" customHeight="1">
      <c r="A15" s="150">
        <v>6</v>
      </c>
      <c r="B15" s="148" t="s">
        <v>19</v>
      </c>
      <c r="C15" s="99">
        <v>432.94</v>
      </c>
      <c r="D15" s="99">
        <v>1.6008280362174898</v>
      </c>
      <c r="E15" s="100">
        <v>0.19433584330392203</v>
      </c>
      <c r="F15" s="100">
        <f t="shared" si="4"/>
        <v>693.06249000000003</v>
      </c>
      <c r="G15" s="100">
        <f t="shared" si="0"/>
        <v>84.135760000000005</v>
      </c>
      <c r="H15" s="151">
        <v>90.763708020479996</v>
      </c>
      <c r="I15" s="99">
        <v>5.308164877509995</v>
      </c>
      <c r="J15" s="100">
        <v>0.78890950230174317</v>
      </c>
      <c r="K15" s="100">
        <f t="shared" si="1"/>
        <v>481.78872706688412</v>
      </c>
      <c r="L15" s="102">
        <f t="shared" si="2"/>
        <v>71.604351721497608</v>
      </c>
      <c r="M15" s="100">
        <f t="shared" si="3"/>
        <v>211.2737629331159</v>
      </c>
      <c r="N15" s="100">
        <f t="shared" si="3"/>
        <v>12.531408278502397</v>
      </c>
    </row>
    <row r="16" spans="1:15" s="68" customFormat="1" ht="26.25" customHeight="1">
      <c r="A16" s="153">
        <v>7</v>
      </c>
      <c r="B16" s="103" t="s">
        <v>21</v>
      </c>
      <c r="C16" s="99">
        <v>204.81599999999997</v>
      </c>
      <c r="D16" s="99">
        <v>1.2193507514061404</v>
      </c>
      <c r="E16" s="100">
        <v>0.14683462717756426</v>
      </c>
      <c r="F16" s="100">
        <f t="shared" si="4"/>
        <v>249.74254350000001</v>
      </c>
      <c r="G16" s="100">
        <f t="shared" si="0"/>
        <v>30.074081</v>
      </c>
      <c r="H16" s="151">
        <v>51.525504000000005</v>
      </c>
      <c r="I16" s="99">
        <v>4.8803579690120058</v>
      </c>
      <c r="J16" s="100">
        <v>0.74117116059650778</v>
      </c>
      <c r="K16" s="100">
        <f t="shared" si="1"/>
        <v>251.46290405376001</v>
      </c>
      <c r="L16" s="102">
        <f t="shared" si="2"/>
        <v>38.189217600000006</v>
      </c>
      <c r="M16" s="100">
        <f t="shared" si="3"/>
        <v>-1.7203605537600026</v>
      </c>
      <c r="N16" s="100">
        <f t="shared" si="3"/>
        <v>-8.1151366000000067</v>
      </c>
      <c r="O16" s="71"/>
    </row>
    <row r="17" spans="1:14" s="137" customFormat="1" ht="26.25" customHeight="1">
      <c r="A17" s="150">
        <v>8</v>
      </c>
      <c r="B17" s="148" t="s">
        <v>22</v>
      </c>
      <c r="C17" s="99">
        <v>299.67250000000001</v>
      </c>
      <c r="D17" s="99">
        <v>0.80848907557416838</v>
      </c>
      <c r="E17" s="100">
        <v>9.2018697077643097E-2</v>
      </c>
      <c r="F17" s="100">
        <f t="shared" si="4"/>
        <v>242.28194249999999</v>
      </c>
      <c r="G17" s="100">
        <f t="shared" si="0"/>
        <v>27.575473000000002</v>
      </c>
      <c r="H17" s="151">
        <v>113.06113919999999</v>
      </c>
      <c r="I17" s="99">
        <v>5.0025923441883746</v>
      </c>
      <c r="J17" s="100">
        <v>0.79157335927497885</v>
      </c>
      <c r="K17" s="100">
        <f t="shared" si="1"/>
        <v>565.59878938713609</v>
      </c>
      <c r="L17" s="102">
        <f t="shared" si="2"/>
        <v>89.496185759999989</v>
      </c>
      <c r="M17" s="100">
        <f t="shared" si="3"/>
        <v>-323.31684688713608</v>
      </c>
      <c r="N17" s="100">
        <f t="shared" si="3"/>
        <v>-61.920712759999986</v>
      </c>
    </row>
    <row r="18" spans="1:14" s="137" customFormat="1" ht="26.25" customHeight="1">
      <c r="A18" s="150">
        <v>9</v>
      </c>
      <c r="B18" s="148" t="s">
        <v>23</v>
      </c>
      <c r="C18" s="99">
        <v>332.52449999999999</v>
      </c>
      <c r="D18" s="107">
        <v>0.85598576345502364</v>
      </c>
      <c r="E18" s="100">
        <v>0.10924648033453174</v>
      </c>
      <c r="F18" s="100">
        <f t="shared" si="4"/>
        <v>284.63623799999999</v>
      </c>
      <c r="G18" s="100">
        <f t="shared" si="0"/>
        <v>36.327131250000001</v>
      </c>
      <c r="H18" s="151">
        <v>64.967039999999997</v>
      </c>
      <c r="I18" s="107">
        <v>4.8749411679226888</v>
      </c>
      <c r="J18" s="100">
        <v>0.73539595708839445</v>
      </c>
      <c r="K18" s="100">
        <f t="shared" si="1"/>
        <v>316.71049785408002</v>
      </c>
      <c r="L18" s="102">
        <f t="shared" si="2"/>
        <v>47.77649856</v>
      </c>
      <c r="M18" s="100">
        <f t="shared" si="3"/>
        <v>-32.074259854080026</v>
      </c>
      <c r="N18" s="100">
        <f t="shared" si="3"/>
        <v>-11.44936731</v>
      </c>
    </row>
    <row r="19" spans="1:14" s="137" customFormat="1" ht="26.25" customHeight="1">
      <c r="A19" s="150">
        <v>10</v>
      </c>
      <c r="B19" s="148" t="s">
        <v>44</v>
      </c>
      <c r="C19" s="107">
        <v>61.820499999999996</v>
      </c>
      <c r="D19" s="107">
        <v>0.42739308158297007</v>
      </c>
      <c r="E19" s="100">
        <v>4.8620239241028464E-2</v>
      </c>
      <c r="F19" s="100">
        <f t="shared" si="4"/>
        <v>26.421654</v>
      </c>
      <c r="G19" s="100">
        <f t="shared" si="0"/>
        <v>3.0057274999999999</v>
      </c>
      <c r="H19" s="151">
        <v>0.83721599999999996</v>
      </c>
      <c r="I19" s="107">
        <v>1.8891091847265222</v>
      </c>
      <c r="J19" s="100">
        <v>0.73539595708839445</v>
      </c>
      <c r="K19" s="100">
        <f t="shared" si="1"/>
        <v>1.5815924351999999</v>
      </c>
      <c r="L19" s="102">
        <f t="shared" si="2"/>
        <v>0.61568526160971726</v>
      </c>
      <c r="M19" s="100">
        <f t="shared" si="3"/>
        <v>24.840061564799999</v>
      </c>
      <c r="N19" s="100">
        <f t="shared" si="3"/>
        <v>2.3900422383902828</v>
      </c>
    </row>
    <row r="20" spans="1:14" s="137" customFormat="1" ht="26.25" customHeight="1">
      <c r="A20" s="150">
        <v>11</v>
      </c>
      <c r="B20" s="148" t="s">
        <v>57</v>
      </c>
      <c r="C20" s="107">
        <v>76.381999999999991</v>
      </c>
      <c r="D20" s="107">
        <v>0.38896022623131116</v>
      </c>
      <c r="E20" s="100">
        <v>4.4759760152915613E-2</v>
      </c>
      <c r="F20" s="100">
        <f t="shared" si="4"/>
        <v>29.709560000000007</v>
      </c>
      <c r="G20" s="100">
        <f>C20*E20</f>
        <v>3.4188399999999999</v>
      </c>
      <c r="H20" s="151">
        <v>0.44668800000000008</v>
      </c>
      <c r="I20" s="107">
        <v>1.5879846808510636</v>
      </c>
      <c r="J20" s="100">
        <v>0.18081237911025144</v>
      </c>
      <c r="K20" s="100">
        <f>H20*I20</f>
        <v>0.70933370112000005</v>
      </c>
      <c r="L20" s="152">
        <f>H20*J20</f>
        <v>8.0766720000000014E-2</v>
      </c>
      <c r="M20" s="100">
        <f>F20-K20</f>
        <v>29.000226298880008</v>
      </c>
      <c r="N20" s="100">
        <f t="shared" si="3"/>
        <v>3.3380732799999997</v>
      </c>
    </row>
    <row r="21" spans="1:14" s="137" customFormat="1" ht="26.25" customHeight="1">
      <c r="A21" s="150">
        <v>12</v>
      </c>
      <c r="B21" s="148" t="s">
        <v>45</v>
      </c>
      <c r="C21" s="107">
        <v>105.24599999999998</v>
      </c>
      <c r="D21" s="107">
        <v>0.63166215818178362</v>
      </c>
      <c r="E21" s="100">
        <v>5.8433004579746504E-2</v>
      </c>
      <c r="F21" s="100">
        <f t="shared" si="4"/>
        <v>66.47991549999999</v>
      </c>
      <c r="G21" s="100">
        <f t="shared" si="0"/>
        <v>6.1498399999999993</v>
      </c>
      <c r="H21" s="151">
        <v>1.0122336000000001</v>
      </c>
      <c r="I21" s="108">
        <v>0.61173606965032579</v>
      </c>
      <c r="J21" s="100">
        <v>6.6471676103223604E-2</v>
      </c>
      <c r="K21" s="100">
        <f t="shared" si="1"/>
        <v>0.61921980403200005</v>
      </c>
      <c r="L21" s="102">
        <f t="shared" si="2"/>
        <v>6.7284864E-2</v>
      </c>
      <c r="M21" s="100">
        <f t="shared" si="3"/>
        <v>65.860695695967991</v>
      </c>
      <c r="N21" s="100">
        <f t="shared" si="3"/>
        <v>6.082555135999999</v>
      </c>
    </row>
    <row r="22" spans="1:14" s="137" customFormat="1" ht="26.25" customHeight="1">
      <c r="A22" s="150">
        <v>13</v>
      </c>
      <c r="B22" s="154" t="s">
        <v>46</v>
      </c>
      <c r="C22" s="107">
        <v>129.14250000000001</v>
      </c>
      <c r="D22" s="108">
        <v>0.49268689625800954</v>
      </c>
      <c r="E22" s="100">
        <v>3.4564221693090959E-2</v>
      </c>
      <c r="F22" s="100">
        <f t="shared" si="4"/>
        <v>63.626817500000001</v>
      </c>
      <c r="G22" s="100">
        <f t="shared" si="0"/>
        <v>4.4637099999999998</v>
      </c>
      <c r="H22" s="151">
        <v>2.4164640000000004</v>
      </c>
      <c r="I22" s="110">
        <v>1.6969891782372921</v>
      </c>
      <c r="J22" s="100">
        <v>0.25262141707883912</v>
      </c>
      <c r="K22" s="100">
        <f t="shared" si="1"/>
        <v>4.1007132576000007</v>
      </c>
      <c r="L22" s="102">
        <f t="shared" si="2"/>
        <v>0.61045055999999998</v>
      </c>
      <c r="M22" s="100">
        <f t="shared" si="3"/>
        <v>59.526104242400002</v>
      </c>
      <c r="N22" s="100">
        <f t="shared" si="3"/>
        <v>3.85325944</v>
      </c>
    </row>
    <row r="23" spans="1:14" s="137" customFormat="1">
      <c r="A23" s="134"/>
      <c r="B23" s="135"/>
      <c r="C23" s="134"/>
      <c r="D23" s="136"/>
      <c r="E23" s="134"/>
      <c r="F23" s="134"/>
      <c r="G23" s="134"/>
      <c r="H23" s="134"/>
      <c r="I23" s="134"/>
      <c r="J23" s="134"/>
      <c r="K23" s="134"/>
      <c r="L23" s="136"/>
      <c r="M23" s="134"/>
      <c r="N23" s="134"/>
    </row>
    <row r="24" spans="1:14" s="137" customFormat="1" ht="15">
      <c r="A24" s="134"/>
      <c r="B24" s="135"/>
      <c r="C24" s="155"/>
      <c r="D24" s="156"/>
      <c r="E24" s="156"/>
      <c r="F24" s="156"/>
      <c r="G24" s="156"/>
      <c r="H24" s="157"/>
      <c r="I24" s="134"/>
      <c r="J24" s="134"/>
      <c r="K24" s="134"/>
      <c r="L24" s="138"/>
      <c r="M24" s="136"/>
      <c r="N24" s="134"/>
    </row>
    <row r="25" spans="1:14" s="137" customFormat="1" ht="15">
      <c r="A25" s="134"/>
      <c r="B25" s="135"/>
      <c r="C25" s="155"/>
      <c r="D25" s="156"/>
      <c r="E25" s="156"/>
      <c r="F25" s="158"/>
      <c r="G25" s="159"/>
      <c r="H25" s="155"/>
      <c r="I25" s="160"/>
      <c r="J25" s="134"/>
      <c r="K25" s="134"/>
      <c r="L25" s="134"/>
      <c r="M25" s="134"/>
      <c r="N25" s="134"/>
    </row>
  </sheetData>
  <mergeCells count="22">
    <mergeCell ref="M1:N1"/>
    <mergeCell ref="A3:N3"/>
    <mergeCell ref="A4:N4"/>
    <mergeCell ref="M5:N5"/>
    <mergeCell ref="A6:A8"/>
    <mergeCell ref="B6:B8"/>
    <mergeCell ref="C6:E6"/>
    <mergeCell ref="F6:G6"/>
    <mergeCell ref="H6:J6"/>
    <mergeCell ref="K6:L6"/>
    <mergeCell ref="N7:N8"/>
    <mergeCell ref="A9:B9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</mergeCells>
  <printOptions horizontalCentered="1"/>
  <pageMargins left="0.51181102362204722" right="0.27559055118110237" top="0.35433070866141736" bottom="0.15748031496062992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2"/>
  </sheetPr>
  <dimension ref="A1:O19"/>
  <sheetViews>
    <sheetView zoomScaleNormal="100" zoomScaleSheetLayoutView="75" workbookViewId="0">
      <selection activeCell="H7" sqref="H7:I7"/>
    </sheetView>
  </sheetViews>
  <sheetFormatPr defaultRowHeight="14.25"/>
  <cols>
    <col min="1" max="1" width="5" style="1" customWidth="1"/>
    <col min="2" max="2" width="16.42578125" style="1" customWidth="1"/>
    <col min="3" max="3" width="12.7109375" style="1" customWidth="1"/>
    <col min="4" max="4" width="8.7109375" style="1" customWidth="1"/>
    <col min="5" max="6" width="9.7109375" style="1" customWidth="1"/>
    <col min="7" max="7" width="9.140625" style="1"/>
    <col min="8" max="8" width="10.42578125" style="1" customWidth="1"/>
    <col min="9" max="9" width="9.28515625" style="1" bestFit="1" customWidth="1"/>
    <col min="10" max="10" width="6.85546875" style="1" customWidth="1"/>
    <col min="11" max="11" width="9.85546875" style="1" bestFit="1" customWidth="1"/>
    <col min="12" max="12" width="8.85546875" style="1" customWidth="1"/>
    <col min="13" max="13" width="10.140625" style="1" customWidth="1"/>
    <col min="14" max="254" width="9.140625" style="1"/>
    <col min="255" max="255" width="5.28515625" style="1" customWidth="1"/>
    <col min="256" max="256" width="5" style="1" customWidth="1"/>
    <col min="257" max="257" width="11.7109375" style="1" customWidth="1"/>
    <col min="258" max="258" width="7.42578125" style="1" customWidth="1"/>
    <col min="259" max="259" width="12.7109375" style="1" customWidth="1"/>
    <col min="260" max="260" width="8.7109375" style="1" customWidth="1"/>
    <col min="261" max="262" width="9.7109375" style="1" customWidth="1"/>
    <col min="263" max="263" width="9.140625" style="1"/>
    <col min="264" max="264" width="10.42578125" style="1" customWidth="1"/>
    <col min="265" max="265" width="9.28515625" style="1" bestFit="1" customWidth="1"/>
    <col min="266" max="266" width="6.85546875" style="1" customWidth="1"/>
    <col min="267" max="267" width="9.85546875" style="1" bestFit="1" customWidth="1"/>
    <col min="268" max="268" width="8.85546875" style="1" customWidth="1"/>
    <col min="269" max="269" width="10.140625" style="1" customWidth="1"/>
    <col min="270" max="510" width="9.140625" style="1"/>
    <col min="511" max="511" width="5.28515625" style="1" customWidth="1"/>
    <col min="512" max="512" width="5" style="1" customWidth="1"/>
    <col min="513" max="513" width="11.7109375" style="1" customWidth="1"/>
    <col min="514" max="514" width="7.42578125" style="1" customWidth="1"/>
    <col min="515" max="515" width="12.7109375" style="1" customWidth="1"/>
    <col min="516" max="516" width="8.7109375" style="1" customWidth="1"/>
    <col min="517" max="518" width="9.7109375" style="1" customWidth="1"/>
    <col min="519" max="519" width="9.140625" style="1"/>
    <col min="520" max="520" width="10.42578125" style="1" customWidth="1"/>
    <col min="521" max="521" width="9.28515625" style="1" bestFit="1" customWidth="1"/>
    <col min="522" max="522" width="6.85546875" style="1" customWidth="1"/>
    <col min="523" max="523" width="9.85546875" style="1" bestFit="1" customWidth="1"/>
    <col min="524" max="524" width="8.85546875" style="1" customWidth="1"/>
    <col min="525" max="525" width="10.140625" style="1" customWidth="1"/>
    <col min="526" max="766" width="9.140625" style="1"/>
    <col min="767" max="767" width="5.28515625" style="1" customWidth="1"/>
    <col min="768" max="768" width="5" style="1" customWidth="1"/>
    <col min="769" max="769" width="11.7109375" style="1" customWidth="1"/>
    <col min="770" max="770" width="7.42578125" style="1" customWidth="1"/>
    <col min="771" max="771" width="12.7109375" style="1" customWidth="1"/>
    <col min="772" max="772" width="8.7109375" style="1" customWidth="1"/>
    <col min="773" max="774" width="9.7109375" style="1" customWidth="1"/>
    <col min="775" max="775" width="9.140625" style="1"/>
    <col min="776" max="776" width="10.42578125" style="1" customWidth="1"/>
    <col min="777" max="777" width="9.28515625" style="1" bestFit="1" customWidth="1"/>
    <col min="778" max="778" width="6.85546875" style="1" customWidth="1"/>
    <col min="779" max="779" width="9.85546875" style="1" bestFit="1" customWidth="1"/>
    <col min="780" max="780" width="8.85546875" style="1" customWidth="1"/>
    <col min="781" max="781" width="10.140625" style="1" customWidth="1"/>
    <col min="782" max="1022" width="9.140625" style="1"/>
    <col min="1023" max="1023" width="5.28515625" style="1" customWidth="1"/>
    <col min="1024" max="1024" width="5" style="1" customWidth="1"/>
    <col min="1025" max="1025" width="11.7109375" style="1" customWidth="1"/>
    <col min="1026" max="1026" width="7.42578125" style="1" customWidth="1"/>
    <col min="1027" max="1027" width="12.7109375" style="1" customWidth="1"/>
    <col min="1028" max="1028" width="8.7109375" style="1" customWidth="1"/>
    <col min="1029" max="1030" width="9.7109375" style="1" customWidth="1"/>
    <col min="1031" max="1031" width="9.140625" style="1"/>
    <col min="1032" max="1032" width="10.42578125" style="1" customWidth="1"/>
    <col min="1033" max="1033" width="9.28515625" style="1" bestFit="1" customWidth="1"/>
    <col min="1034" max="1034" width="6.85546875" style="1" customWidth="1"/>
    <col min="1035" max="1035" width="9.85546875" style="1" bestFit="1" customWidth="1"/>
    <col min="1036" max="1036" width="8.85546875" style="1" customWidth="1"/>
    <col min="1037" max="1037" width="10.140625" style="1" customWidth="1"/>
    <col min="1038" max="1278" width="9.140625" style="1"/>
    <col min="1279" max="1279" width="5.28515625" style="1" customWidth="1"/>
    <col min="1280" max="1280" width="5" style="1" customWidth="1"/>
    <col min="1281" max="1281" width="11.7109375" style="1" customWidth="1"/>
    <col min="1282" max="1282" width="7.42578125" style="1" customWidth="1"/>
    <col min="1283" max="1283" width="12.7109375" style="1" customWidth="1"/>
    <col min="1284" max="1284" width="8.7109375" style="1" customWidth="1"/>
    <col min="1285" max="1286" width="9.7109375" style="1" customWidth="1"/>
    <col min="1287" max="1287" width="9.140625" style="1"/>
    <col min="1288" max="1288" width="10.42578125" style="1" customWidth="1"/>
    <col min="1289" max="1289" width="9.28515625" style="1" bestFit="1" customWidth="1"/>
    <col min="1290" max="1290" width="6.85546875" style="1" customWidth="1"/>
    <col min="1291" max="1291" width="9.85546875" style="1" bestFit="1" customWidth="1"/>
    <col min="1292" max="1292" width="8.85546875" style="1" customWidth="1"/>
    <col min="1293" max="1293" width="10.140625" style="1" customWidth="1"/>
    <col min="1294" max="1534" width="9.140625" style="1"/>
    <col min="1535" max="1535" width="5.28515625" style="1" customWidth="1"/>
    <col min="1536" max="1536" width="5" style="1" customWidth="1"/>
    <col min="1537" max="1537" width="11.7109375" style="1" customWidth="1"/>
    <col min="1538" max="1538" width="7.42578125" style="1" customWidth="1"/>
    <col min="1539" max="1539" width="12.7109375" style="1" customWidth="1"/>
    <col min="1540" max="1540" width="8.7109375" style="1" customWidth="1"/>
    <col min="1541" max="1542" width="9.7109375" style="1" customWidth="1"/>
    <col min="1543" max="1543" width="9.140625" style="1"/>
    <col min="1544" max="1544" width="10.42578125" style="1" customWidth="1"/>
    <col min="1545" max="1545" width="9.28515625" style="1" bestFit="1" customWidth="1"/>
    <col min="1546" max="1546" width="6.85546875" style="1" customWidth="1"/>
    <col min="1547" max="1547" width="9.85546875" style="1" bestFit="1" customWidth="1"/>
    <col min="1548" max="1548" width="8.85546875" style="1" customWidth="1"/>
    <col min="1549" max="1549" width="10.140625" style="1" customWidth="1"/>
    <col min="1550" max="1790" width="9.140625" style="1"/>
    <col min="1791" max="1791" width="5.28515625" style="1" customWidth="1"/>
    <col min="1792" max="1792" width="5" style="1" customWidth="1"/>
    <col min="1793" max="1793" width="11.7109375" style="1" customWidth="1"/>
    <col min="1794" max="1794" width="7.42578125" style="1" customWidth="1"/>
    <col min="1795" max="1795" width="12.7109375" style="1" customWidth="1"/>
    <col min="1796" max="1796" width="8.7109375" style="1" customWidth="1"/>
    <col min="1797" max="1798" width="9.7109375" style="1" customWidth="1"/>
    <col min="1799" max="1799" width="9.140625" style="1"/>
    <col min="1800" max="1800" width="10.42578125" style="1" customWidth="1"/>
    <col min="1801" max="1801" width="9.28515625" style="1" bestFit="1" customWidth="1"/>
    <col min="1802" max="1802" width="6.85546875" style="1" customWidth="1"/>
    <col min="1803" max="1803" width="9.85546875" style="1" bestFit="1" customWidth="1"/>
    <col min="1804" max="1804" width="8.85546875" style="1" customWidth="1"/>
    <col min="1805" max="1805" width="10.140625" style="1" customWidth="1"/>
    <col min="1806" max="2046" width="9.140625" style="1"/>
    <col min="2047" max="2047" width="5.28515625" style="1" customWidth="1"/>
    <col min="2048" max="2048" width="5" style="1" customWidth="1"/>
    <col min="2049" max="2049" width="11.7109375" style="1" customWidth="1"/>
    <col min="2050" max="2050" width="7.42578125" style="1" customWidth="1"/>
    <col min="2051" max="2051" width="12.7109375" style="1" customWidth="1"/>
    <col min="2052" max="2052" width="8.7109375" style="1" customWidth="1"/>
    <col min="2053" max="2054" width="9.7109375" style="1" customWidth="1"/>
    <col min="2055" max="2055" width="9.140625" style="1"/>
    <col min="2056" max="2056" width="10.42578125" style="1" customWidth="1"/>
    <col min="2057" max="2057" width="9.28515625" style="1" bestFit="1" customWidth="1"/>
    <col min="2058" max="2058" width="6.85546875" style="1" customWidth="1"/>
    <col min="2059" max="2059" width="9.85546875" style="1" bestFit="1" customWidth="1"/>
    <col min="2060" max="2060" width="8.85546875" style="1" customWidth="1"/>
    <col min="2061" max="2061" width="10.140625" style="1" customWidth="1"/>
    <col min="2062" max="2302" width="9.140625" style="1"/>
    <col min="2303" max="2303" width="5.28515625" style="1" customWidth="1"/>
    <col min="2304" max="2304" width="5" style="1" customWidth="1"/>
    <col min="2305" max="2305" width="11.7109375" style="1" customWidth="1"/>
    <col min="2306" max="2306" width="7.42578125" style="1" customWidth="1"/>
    <col min="2307" max="2307" width="12.7109375" style="1" customWidth="1"/>
    <col min="2308" max="2308" width="8.7109375" style="1" customWidth="1"/>
    <col min="2309" max="2310" width="9.7109375" style="1" customWidth="1"/>
    <col min="2311" max="2311" width="9.140625" style="1"/>
    <col min="2312" max="2312" width="10.42578125" style="1" customWidth="1"/>
    <col min="2313" max="2313" width="9.28515625" style="1" bestFit="1" customWidth="1"/>
    <col min="2314" max="2314" width="6.85546875" style="1" customWidth="1"/>
    <col min="2315" max="2315" width="9.85546875" style="1" bestFit="1" customWidth="1"/>
    <col min="2316" max="2316" width="8.85546875" style="1" customWidth="1"/>
    <col min="2317" max="2317" width="10.140625" style="1" customWidth="1"/>
    <col min="2318" max="2558" width="9.140625" style="1"/>
    <col min="2559" max="2559" width="5.28515625" style="1" customWidth="1"/>
    <col min="2560" max="2560" width="5" style="1" customWidth="1"/>
    <col min="2561" max="2561" width="11.7109375" style="1" customWidth="1"/>
    <col min="2562" max="2562" width="7.42578125" style="1" customWidth="1"/>
    <col min="2563" max="2563" width="12.7109375" style="1" customWidth="1"/>
    <col min="2564" max="2564" width="8.7109375" style="1" customWidth="1"/>
    <col min="2565" max="2566" width="9.7109375" style="1" customWidth="1"/>
    <col min="2567" max="2567" width="9.140625" style="1"/>
    <col min="2568" max="2568" width="10.42578125" style="1" customWidth="1"/>
    <col min="2569" max="2569" width="9.28515625" style="1" bestFit="1" customWidth="1"/>
    <col min="2570" max="2570" width="6.85546875" style="1" customWidth="1"/>
    <col min="2571" max="2571" width="9.85546875" style="1" bestFit="1" customWidth="1"/>
    <col min="2572" max="2572" width="8.85546875" style="1" customWidth="1"/>
    <col min="2573" max="2573" width="10.140625" style="1" customWidth="1"/>
    <col min="2574" max="2814" width="9.140625" style="1"/>
    <col min="2815" max="2815" width="5.28515625" style="1" customWidth="1"/>
    <col min="2816" max="2816" width="5" style="1" customWidth="1"/>
    <col min="2817" max="2817" width="11.7109375" style="1" customWidth="1"/>
    <col min="2818" max="2818" width="7.42578125" style="1" customWidth="1"/>
    <col min="2819" max="2819" width="12.7109375" style="1" customWidth="1"/>
    <col min="2820" max="2820" width="8.7109375" style="1" customWidth="1"/>
    <col min="2821" max="2822" width="9.7109375" style="1" customWidth="1"/>
    <col min="2823" max="2823" width="9.140625" style="1"/>
    <col min="2824" max="2824" width="10.42578125" style="1" customWidth="1"/>
    <col min="2825" max="2825" width="9.28515625" style="1" bestFit="1" customWidth="1"/>
    <col min="2826" max="2826" width="6.85546875" style="1" customWidth="1"/>
    <col min="2827" max="2827" width="9.85546875" style="1" bestFit="1" customWidth="1"/>
    <col min="2828" max="2828" width="8.85546875" style="1" customWidth="1"/>
    <col min="2829" max="2829" width="10.140625" style="1" customWidth="1"/>
    <col min="2830" max="3070" width="9.140625" style="1"/>
    <col min="3071" max="3071" width="5.28515625" style="1" customWidth="1"/>
    <col min="3072" max="3072" width="5" style="1" customWidth="1"/>
    <col min="3073" max="3073" width="11.7109375" style="1" customWidth="1"/>
    <col min="3074" max="3074" width="7.42578125" style="1" customWidth="1"/>
    <col min="3075" max="3075" width="12.7109375" style="1" customWidth="1"/>
    <col min="3076" max="3076" width="8.7109375" style="1" customWidth="1"/>
    <col min="3077" max="3078" width="9.7109375" style="1" customWidth="1"/>
    <col min="3079" max="3079" width="9.140625" style="1"/>
    <col min="3080" max="3080" width="10.42578125" style="1" customWidth="1"/>
    <col min="3081" max="3081" width="9.28515625" style="1" bestFit="1" customWidth="1"/>
    <col min="3082" max="3082" width="6.85546875" style="1" customWidth="1"/>
    <col min="3083" max="3083" width="9.85546875" style="1" bestFit="1" customWidth="1"/>
    <col min="3084" max="3084" width="8.85546875" style="1" customWidth="1"/>
    <col min="3085" max="3085" width="10.140625" style="1" customWidth="1"/>
    <col min="3086" max="3326" width="9.140625" style="1"/>
    <col min="3327" max="3327" width="5.28515625" style="1" customWidth="1"/>
    <col min="3328" max="3328" width="5" style="1" customWidth="1"/>
    <col min="3329" max="3329" width="11.7109375" style="1" customWidth="1"/>
    <col min="3330" max="3330" width="7.42578125" style="1" customWidth="1"/>
    <col min="3331" max="3331" width="12.7109375" style="1" customWidth="1"/>
    <col min="3332" max="3332" width="8.7109375" style="1" customWidth="1"/>
    <col min="3333" max="3334" width="9.7109375" style="1" customWidth="1"/>
    <col min="3335" max="3335" width="9.140625" style="1"/>
    <col min="3336" max="3336" width="10.42578125" style="1" customWidth="1"/>
    <col min="3337" max="3337" width="9.28515625" style="1" bestFit="1" customWidth="1"/>
    <col min="3338" max="3338" width="6.85546875" style="1" customWidth="1"/>
    <col min="3339" max="3339" width="9.85546875" style="1" bestFit="1" customWidth="1"/>
    <col min="3340" max="3340" width="8.85546875" style="1" customWidth="1"/>
    <col min="3341" max="3341" width="10.140625" style="1" customWidth="1"/>
    <col min="3342" max="3582" width="9.140625" style="1"/>
    <col min="3583" max="3583" width="5.28515625" style="1" customWidth="1"/>
    <col min="3584" max="3584" width="5" style="1" customWidth="1"/>
    <col min="3585" max="3585" width="11.7109375" style="1" customWidth="1"/>
    <col min="3586" max="3586" width="7.42578125" style="1" customWidth="1"/>
    <col min="3587" max="3587" width="12.7109375" style="1" customWidth="1"/>
    <col min="3588" max="3588" width="8.7109375" style="1" customWidth="1"/>
    <col min="3589" max="3590" width="9.7109375" style="1" customWidth="1"/>
    <col min="3591" max="3591" width="9.140625" style="1"/>
    <col min="3592" max="3592" width="10.42578125" style="1" customWidth="1"/>
    <col min="3593" max="3593" width="9.28515625" style="1" bestFit="1" customWidth="1"/>
    <col min="3594" max="3594" width="6.85546875" style="1" customWidth="1"/>
    <col min="3595" max="3595" width="9.85546875" style="1" bestFit="1" customWidth="1"/>
    <col min="3596" max="3596" width="8.85546875" style="1" customWidth="1"/>
    <col min="3597" max="3597" width="10.140625" style="1" customWidth="1"/>
    <col min="3598" max="3838" width="9.140625" style="1"/>
    <col min="3839" max="3839" width="5.28515625" style="1" customWidth="1"/>
    <col min="3840" max="3840" width="5" style="1" customWidth="1"/>
    <col min="3841" max="3841" width="11.7109375" style="1" customWidth="1"/>
    <col min="3842" max="3842" width="7.42578125" style="1" customWidth="1"/>
    <col min="3843" max="3843" width="12.7109375" style="1" customWidth="1"/>
    <col min="3844" max="3844" width="8.7109375" style="1" customWidth="1"/>
    <col min="3845" max="3846" width="9.7109375" style="1" customWidth="1"/>
    <col min="3847" max="3847" width="9.140625" style="1"/>
    <col min="3848" max="3848" width="10.42578125" style="1" customWidth="1"/>
    <col min="3849" max="3849" width="9.28515625" style="1" bestFit="1" customWidth="1"/>
    <col min="3850" max="3850" width="6.85546875" style="1" customWidth="1"/>
    <col min="3851" max="3851" width="9.85546875" style="1" bestFit="1" customWidth="1"/>
    <col min="3852" max="3852" width="8.85546875" style="1" customWidth="1"/>
    <col min="3853" max="3853" width="10.140625" style="1" customWidth="1"/>
    <col min="3854" max="4094" width="9.140625" style="1"/>
    <col min="4095" max="4095" width="5.28515625" style="1" customWidth="1"/>
    <col min="4096" max="4096" width="5" style="1" customWidth="1"/>
    <col min="4097" max="4097" width="11.7109375" style="1" customWidth="1"/>
    <col min="4098" max="4098" width="7.42578125" style="1" customWidth="1"/>
    <col min="4099" max="4099" width="12.7109375" style="1" customWidth="1"/>
    <col min="4100" max="4100" width="8.7109375" style="1" customWidth="1"/>
    <col min="4101" max="4102" width="9.7109375" style="1" customWidth="1"/>
    <col min="4103" max="4103" width="9.140625" style="1"/>
    <col min="4104" max="4104" width="10.42578125" style="1" customWidth="1"/>
    <col min="4105" max="4105" width="9.28515625" style="1" bestFit="1" customWidth="1"/>
    <col min="4106" max="4106" width="6.85546875" style="1" customWidth="1"/>
    <col min="4107" max="4107" width="9.85546875" style="1" bestFit="1" customWidth="1"/>
    <col min="4108" max="4108" width="8.85546875" style="1" customWidth="1"/>
    <col min="4109" max="4109" width="10.140625" style="1" customWidth="1"/>
    <col min="4110" max="4350" width="9.140625" style="1"/>
    <col min="4351" max="4351" width="5.28515625" style="1" customWidth="1"/>
    <col min="4352" max="4352" width="5" style="1" customWidth="1"/>
    <col min="4353" max="4353" width="11.7109375" style="1" customWidth="1"/>
    <col min="4354" max="4354" width="7.42578125" style="1" customWidth="1"/>
    <col min="4355" max="4355" width="12.7109375" style="1" customWidth="1"/>
    <col min="4356" max="4356" width="8.7109375" style="1" customWidth="1"/>
    <col min="4357" max="4358" width="9.7109375" style="1" customWidth="1"/>
    <col min="4359" max="4359" width="9.140625" style="1"/>
    <col min="4360" max="4360" width="10.42578125" style="1" customWidth="1"/>
    <col min="4361" max="4361" width="9.28515625" style="1" bestFit="1" customWidth="1"/>
    <col min="4362" max="4362" width="6.85546875" style="1" customWidth="1"/>
    <col min="4363" max="4363" width="9.85546875" style="1" bestFit="1" customWidth="1"/>
    <col min="4364" max="4364" width="8.85546875" style="1" customWidth="1"/>
    <col min="4365" max="4365" width="10.140625" style="1" customWidth="1"/>
    <col min="4366" max="4606" width="9.140625" style="1"/>
    <col min="4607" max="4607" width="5.28515625" style="1" customWidth="1"/>
    <col min="4608" max="4608" width="5" style="1" customWidth="1"/>
    <col min="4609" max="4609" width="11.7109375" style="1" customWidth="1"/>
    <col min="4610" max="4610" width="7.42578125" style="1" customWidth="1"/>
    <col min="4611" max="4611" width="12.7109375" style="1" customWidth="1"/>
    <col min="4612" max="4612" width="8.7109375" style="1" customWidth="1"/>
    <col min="4613" max="4614" width="9.7109375" style="1" customWidth="1"/>
    <col min="4615" max="4615" width="9.140625" style="1"/>
    <col min="4616" max="4616" width="10.42578125" style="1" customWidth="1"/>
    <col min="4617" max="4617" width="9.28515625" style="1" bestFit="1" customWidth="1"/>
    <col min="4618" max="4618" width="6.85546875" style="1" customWidth="1"/>
    <col min="4619" max="4619" width="9.85546875" style="1" bestFit="1" customWidth="1"/>
    <col min="4620" max="4620" width="8.85546875" style="1" customWidth="1"/>
    <col min="4621" max="4621" width="10.140625" style="1" customWidth="1"/>
    <col min="4622" max="4862" width="9.140625" style="1"/>
    <col min="4863" max="4863" width="5.28515625" style="1" customWidth="1"/>
    <col min="4864" max="4864" width="5" style="1" customWidth="1"/>
    <col min="4865" max="4865" width="11.7109375" style="1" customWidth="1"/>
    <col min="4866" max="4866" width="7.42578125" style="1" customWidth="1"/>
    <col min="4867" max="4867" width="12.7109375" style="1" customWidth="1"/>
    <col min="4868" max="4868" width="8.7109375" style="1" customWidth="1"/>
    <col min="4869" max="4870" width="9.7109375" style="1" customWidth="1"/>
    <col min="4871" max="4871" width="9.140625" style="1"/>
    <col min="4872" max="4872" width="10.42578125" style="1" customWidth="1"/>
    <col min="4873" max="4873" width="9.28515625" style="1" bestFit="1" customWidth="1"/>
    <col min="4874" max="4874" width="6.85546875" style="1" customWidth="1"/>
    <col min="4875" max="4875" width="9.85546875" style="1" bestFit="1" customWidth="1"/>
    <col min="4876" max="4876" width="8.85546875" style="1" customWidth="1"/>
    <col min="4877" max="4877" width="10.140625" style="1" customWidth="1"/>
    <col min="4878" max="5118" width="9.140625" style="1"/>
    <col min="5119" max="5119" width="5.28515625" style="1" customWidth="1"/>
    <col min="5120" max="5120" width="5" style="1" customWidth="1"/>
    <col min="5121" max="5121" width="11.7109375" style="1" customWidth="1"/>
    <col min="5122" max="5122" width="7.42578125" style="1" customWidth="1"/>
    <col min="5123" max="5123" width="12.7109375" style="1" customWidth="1"/>
    <col min="5124" max="5124" width="8.7109375" style="1" customWidth="1"/>
    <col min="5125" max="5126" width="9.7109375" style="1" customWidth="1"/>
    <col min="5127" max="5127" width="9.140625" style="1"/>
    <col min="5128" max="5128" width="10.42578125" style="1" customWidth="1"/>
    <col min="5129" max="5129" width="9.28515625" style="1" bestFit="1" customWidth="1"/>
    <col min="5130" max="5130" width="6.85546875" style="1" customWidth="1"/>
    <col min="5131" max="5131" width="9.85546875" style="1" bestFit="1" customWidth="1"/>
    <col min="5132" max="5132" width="8.85546875" style="1" customWidth="1"/>
    <col min="5133" max="5133" width="10.140625" style="1" customWidth="1"/>
    <col min="5134" max="5374" width="9.140625" style="1"/>
    <col min="5375" max="5375" width="5.28515625" style="1" customWidth="1"/>
    <col min="5376" max="5376" width="5" style="1" customWidth="1"/>
    <col min="5377" max="5377" width="11.7109375" style="1" customWidth="1"/>
    <col min="5378" max="5378" width="7.42578125" style="1" customWidth="1"/>
    <col min="5379" max="5379" width="12.7109375" style="1" customWidth="1"/>
    <col min="5380" max="5380" width="8.7109375" style="1" customWidth="1"/>
    <col min="5381" max="5382" width="9.7109375" style="1" customWidth="1"/>
    <col min="5383" max="5383" width="9.140625" style="1"/>
    <col min="5384" max="5384" width="10.42578125" style="1" customWidth="1"/>
    <col min="5385" max="5385" width="9.28515625" style="1" bestFit="1" customWidth="1"/>
    <col min="5386" max="5386" width="6.85546875" style="1" customWidth="1"/>
    <col min="5387" max="5387" width="9.85546875" style="1" bestFit="1" customWidth="1"/>
    <col min="5388" max="5388" width="8.85546875" style="1" customWidth="1"/>
    <col min="5389" max="5389" width="10.140625" style="1" customWidth="1"/>
    <col min="5390" max="5630" width="9.140625" style="1"/>
    <col min="5631" max="5631" width="5.28515625" style="1" customWidth="1"/>
    <col min="5632" max="5632" width="5" style="1" customWidth="1"/>
    <col min="5633" max="5633" width="11.7109375" style="1" customWidth="1"/>
    <col min="5634" max="5634" width="7.42578125" style="1" customWidth="1"/>
    <col min="5635" max="5635" width="12.7109375" style="1" customWidth="1"/>
    <col min="5636" max="5636" width="8.7109375" style="1" customWidth="1"/>
    <col min="5637" max="5638" width="9.7109375" style="1" customWidth="1"/>
    <col min="5639" max="5639" width="9.140625" style="1"/>
    <col min="5640" max="5640" width="10.42578125" style="1" customWidth="1"/>
    <col min="5641" max="5641" width="9.28515625" style="1" bestFit="1" customWidth="1"/>
    <col min="5642" max="5642" width="6.85546875" style="1" customWidth="1"/>
    <col min="5643" max="5643" width="9.85546875" style="1" bestFit="1" customWidth="1"/>
    <col min="5644" max="5644" width="8.85546875" style="1" customWidth="1"/>
    <col min="5645" max="5645" width="10.140625" style="1" customWidth="1"/>
    <col min="5646" max="5886" width="9.140625" style="1"/>
    <col min="5887" max="5887" width="5.28515625" style="1" customWidth="1"/>
    <col min="5888" max="5888" width="5" style="1" customWidth="1"/>
    <col min="5889" max="5889" width="11.7109375" style="1" customWidth="1"/>
    <col min="5890" max="5890" width="7.42578125" style="1" customWidth="1"/>
    <col min="5891" max="5891" width="12.7109375" style="1" customWidth="1"/>
    <col min="5892" max="5892" width="8.7109375" style="1" customWidth="1"/>
    <col min="5893" max="5894" width="9.7109375" style="1" customWidth="1"/>
    <col min="5895" max="5895" width="9.140625" style="1"/>
    <col min="5896" max="5896" width="10.42578125" style="1" customWidth="1"/>
    <col min="5897" max="5897" width="9.28515625" style="1" bestFit="1" customWidth="1"/>
    <col min="5898" max="5898" width="6.85546875" style="1" customWidth="1"/>
    <col min="5899" max="5899" width="9.85546875" style="1" bestFit="1" customWidth="1"/>
    <col min="5900" max="5900" width="8.85546875" style="1" customWidth="1"/>
    <col min="5901" max="5901" width="10.140625" style="1" customWidth="1"/>
    <col min="5902" max="6142" width="9.140625" style="1"/>
    <col min="6143" max="6143" width="5.28515625" style="1" customWidth="1"/>
    <col min="6144" max="6144" width="5" style="1" customWidth="1"/>
    <col min="6145" max="6145" width="11.7109375" style="1" customWidth="1"/>
    <col min="6146" max="6146" width="7.42578125" style="1" customWidth="1"/>
    <col min="6147" max="6147" width="12.7109375" style="1" customWidth="1"/>
    <col min="6148" max="6148" width="8.7109375" style="1" customWidth="1"/>
    <col min="6149" max="6150" width="9.7109375" style="1" customWidth="1"/>
    <col min="6151" max="6151" width="9.140625" style="1"/>
    <col min="6152" max="6152" width="10.42578125" style="1" customWidth="1"/>
    <col min="6153" max="6153" width="9.28515625" style="1" bestFit="1" customWidth="1"/>
    <col min="6154" max="6154" width="6.85546875" style="1" customWidth="1"/>
    <col min="6155" max="6155" width="9.85546875" style="1" bestFit="1" customWidth="1"/>
    <col min="6156" max="6156" width="8.85546875" style="1" customWidth="1"/>
    <col min="6157" max="6157" width="10.140625" style="1" customWidth="1"/>
    <col min="6158" max="6398" width="9.140625" style="1"/>
    <col min="6399" max="6399" width="5.28515625" style="1" customWidth="1"/>
    <col min="6400" max="6400" width="5" style="1" customWidth="1"/>
    <col min="6401" max="6401" width="11.7109375" style="1" customWidth="1"/>
    <col min="6402" max="6402" width="7.42578125" style="1" customWidth="1"/>
    <col min="6403" max="6403" width="12.7109375" style="1" customWidth="1"/>
    <col min="6404" max="6404" width="8.7109375" style="1" customWidth="1"/>
    <col min="6405" max="6406" width="9.7109375" style="1" customWidth="1"/>
    <col min="6407" max="6407" width="9.140625" style="1"/>
    <col min="6408" max="6408" width="10.42578125" style="1" customWidth="1"/>
    <col min="6409" max="6409" width="9.28515625" style="1" bestFit="1" customWidth="1"/>
    <col min="6410" max="6410" width="6.85546875" style="1" customWidth="1"/>
    <col min="6411" max="6411" width="9.85546875" style="1" bestFit="1" customWidth="1"/>
    <col min="6412" max="6412" width="8.85546875" style="1" customWidth="1"/>
    <col min="6413" max="6413" width="10.140625" style="1" customWidth="1"/>
    <col min="6414" max="6654" width="9.140625" style="1"/>
    <col min="6655" max="6655" width="5.28515625" style="1" customWidth="1"/>
    <col min="6656" max="6656" width="5" style="1" customWidth="1"/>
    <col min="6657" max="6657" width="11.7109375" style="1" customWidth="1"/>
    <col min="6658" max="6658" width="7.42578125" style="1" customWidth="1"/>
    <col min="6659" max="6659" width="12.7109375" style="1" customWidth="1"/>
    <col min="6660" max="6660" width="8.7109375" style="1" customWidth="1"/>
    <col min="6661" max="6662" width="9.7109375" style="1" customWidth="1"/>
    <col min="6663" max="6663" width="9.140625" style="1"/>
    <col min="6664" max="6664" width="10.42578125" style="1" customWidth="1"/>
    <col min="6665" max="6665" width="9.28515625" style="1" bestFit="1" customWidth="1"/>
    <col min="6666" max="6666" width="6.85546875" style="1" customWidth="1"/>
    <col min="6667" max="6667" width="9.85546875" style="1" bestFit="1" customWidth="1"/>
    <col min="6668" max="6668" width="8.85546875" style="1" customWidth="1"/>
    <col min="6669" max="6669" width="10.140625" style="1" customWidth="1"/>
    <col min="6670" max="6910" width="9.140625" style="1"/>
    <col min="6911" max="6911" width="5.28515625" style="1" customWidth="1"/>
    <col min="6912" max="6912" width="5" style="1" customWidth="1"/>
    <col min="6913" max="6913" width="11.7109375" style="1" customWidth="1"/>
    <col min="6914" max="6914" width="7.42578125" style="1" customWidth="1"/>
    <col min="6915" max="6915" width="12.7109375" style="1" customWidth="1"/>
    <col min="6916" max="6916" width="8.7109375" style="1" customWidth="1"/>
    <col min="6917" max="6918" width="9.7109375" style="1" customWidth="1"/>
    <col min="6919" max="6919" width="9.140625" style="1"/>
    <col min="6920" max="6920" width="10.42578125" style="1" customWidth="1"/>
    <col min="6921" max="6921" width="9.28515625" style="1" bestFit="1" customWidth="1"/>
    <col min="6922" max="6922" width="6.85546875" style="1" customWidth="1"/>
    <col min="6923" max="6923" width="9.85546875" style="1" bestFit="1" customWidth="1"/>
    <col min="6924" max="6924" width="8.85546875" style="1" customWidth="1"/>
    <col min="6925" max="6925" width="10.140625" style="1" customWidth="1"/>
    <col min="6926" max="7166" width="9.140625" style="1"/>
    <col min="7167" max="7167" width="5.28515625" style="1" customWidth="1"/>
    <col min="7168" max="7168" width="5" style="1" customWidth="1"/>
    <col min="7169" max="7169" width="11.7109375" style="1" customWidth="1"/>
    <col min="7170" max="7170" width="7.42578125" style="1" customWidth="1"/>
    <col min="7171" max="7171" width="12.7109375" style="1" customWidth="1"/>
    <col min="7172" max="7172" width="8.7109375" style="1" customWidth="1"/>
    <col min="7173" max="7174" width="9.7109375" style="1" customWidth="1"/>
    <col min="7175" max="7175" width="9.140625" style="1"/>
    <col min="7176" max="7176" width="10.42578125" style="1" customWidth="1"/>
    <col min="7177" max="7177" width="9.28515625" style="1" bestFit="1" customWidth="1"/>
    <col min="7178" max="7178" width="6.85546875" style="1" customWidth="1"/>
    <col min="7179" max="7179" width="9.85546875" style="1" bestFit="1" customWidth="1"/>
    <col min="7180" max="7180" width="8.85546875" style="1" customWidth="1"/>
    <col min="7181" max="7181" width="10.140625" style="1" customWidth="1"/>
    <col min="7182" max="7422" width="9.140625" style="1"/>
    <col min="7423" max="7423" width="5.28515625" style="1" customWidth="1"/>
    <col min="7424" max="7424" width="5" style="1" customWidth="1"/>
    <col min="7425" max="7425" width="11.7109375" style="1" customWidth="1"/>
    <col min="7426" max="7426" width="7.42578125" style="1" customWidth="1"/>
    <col min="7427" max="7427" width="12.7109375" style="1" customWidth="1"/>
    <col min="7428" max="7428" width="8.7109375" style="1" customWidth="1"/>
    <col min="7429" max="7430" width="9.7109375" style="1" customWidth="1"/>
    <col min="7431" max="7431" width="9.140625" style="1"/>
    <col min="7432" max="7432" width="10.42578125" style="1" customWidth="1"/>
    <col min="7433" max="7433" width="9.28515625" style="1" bestFit="1" customWidth="1"/>
    <col min="7434" max="7434" width="6.85546875" style="1" customWidth="1"/>
    <col min="7435" max="7435" width="9.85546875" style="1" bestFit="1" customWidth="1"/>
    <col min="7436" max="7436" width="8.85546875" style="1" customWidth="1"/>
    <col min="7437" max="7437" width="10.140625" style="1" customWidth="1"/>
    <col min="7438" max="7678" width="9.140625" style="1"/>
    <col min="7679" max="7679" width="5.28515625" style="1" customWidth="1"/>
    <col min="7680" max="7680" width="5" style="1" customWidth="1"/>
    <col min="7681" max="7681" width="11.7109375" style="1" customWidth="1"/>
    <col min="7682" max="7682" width="7.42578125" style="1" customWidth="1"/>
    <col min="7683" max="7683" width="12.7109375" style="1" customWidth="1"/>
    <col min="7684" max="7684" width="8.7109375" style="1" customWidth="1"/>
    <col min="7685" max="7686" width="9.7109375" style="1" customWidth="1"/>
    <col min="7687" max="7687" width="9.140625" style="1"/>
    <col min="7688" max="7688" width="10.42578125" style="1" customWidth="1"/>
    <col min="7689" max="7689" width="9.28515625" style="1" bestFit="1" customWidth="1"/>
    <col min="7690" max="7690" width="6.85546875" style="1" customWidth="1"/>
    <col min="7691" max="7691" width="9.85546875" style="1" bestFit="1" customWidth="1"/>
    <col min="7692" max="7692" width="8.85546875" style="1" customWidth="1"/>
    <col min="7693" max="7693" width="10.140625" style="1" customWidth="1"/>
    <col min="7694" max="7934" width="9.140625" style="1"/>
    <col min="7935" max="7935" width="5.28515625" style="1" customWidth="1"/>
    <col min="7936" max="7936" width="5" style="1" customWidth="1"/>
    <col min="7937" max="7937" width="11.7109375" style="1" customWidth="1"/>
    <col min="7938" max="7938" width="7.42578125" style="1" customWidth="1"/>
    <col min="7939" max="7939" width="12.7109375" style="1" customWidth="1"/>
    <col min="7940" max="7940" width="8.7109375" style="1" customWidth="1"/>
    <col min="7941" max="7942" width="9.7109375" style="1" customWidth="1"/>
    <col min="7943" max="7943" width="9.140625" style="1"/>
    <col min="7944" max="7944" width="10.42578125" style="1" customWidth="1"/>
    <col min="7945" max="7945" width="9.28515625" style="1" bestFit="1" customWidth="1"/>
    <col min="7946" max="7946" width="6.85546875" style="1" customWidth="1"/>
    <col min="7947" max="7947" width="9.85546875" style="1" bestFit="1" customWidth="1"/>
    <col min="7948" max="7948" width="8.85546875" style="1" customWidth="1"/>
    <col min="7949" max="7949" width="10.140625" style="1" customWidth="1"/>
    <col min="7950" max="8190" width="9.140625" style="1"/>
    <col min="8191" max="8191" width="5.28515625" style="1" customWidth="1"/>
    <col min="8192" max="8192" width="5" style="1" customWidth="1"/>
    <col min="8193" max="8193" width="11.7109375" style="1" customWidth="1"/>
    <col min="8194" max="8194" width="7.42578125" style="1" customWidth="1"/>
    <col min="8195" max="8195" width="12.7109375" style="1" customWidth="1"/>
    <col min="8196" max="8196" width="8.7109375" style="1" customWidth="1"/>
    <col min="8197" max="8198" width="9.7109375" style="1" customWidth="1"/>
    <col min="8199" max="8199" width="9.140625" style="1"/>
    <col min="8200" max="8200" width="10.42578125" style="1" customWidth="1"/>
    <col min="8201" max="8201" width="9.28515625" style="1" bestFit="1" customWidth="1"/>
    <col min="8202" max="8202" width="6.85546875" style="1" customWidth="1"/>
    <col min="8203" max="8203" width="9.85546875" style="1" bestFit="1" customWidth="1"/>
    <col min="8204" max="8204" width="8.85546875" style="1" customWidth="1"/>
    <col min="8205" max="8205" width="10.140625" style="1" customWidth="1"/>
    <col min="8206" max="8446" width="9.140625" style="1"/>
    <col min="8447" max="8447" width="5.28515625" style="1" customWidth="1"/>
    <col min="8448" max="8448" width="5" style="1" customWidth="1"/>
    <col min="8449" max="8449" width="11.7109375" style="1" customWidth="1"/>
    <col min="8450" max="8450" width="7.42578125" style="1" customWidth="1"/>
    <col min="8451" max="8451" width="12.7109375" style="1" customWidth="1"/>
    <col min="8452" max="8452" width="8.7109375" style="1" customWidth="1"/>
    <col min="8453" max="8454" width="9.7109375" style="1" customWidth="1"/>
    <col min="8455" max="8455" width="9.140625" style="1"/>
    <col min="8456" max="8456" width="10.42578125" style="1" customWidth="1"/>
    <col min="8457" max="8457" width="9.28515625" style="1" bestFit="1" customWidth="1"/>
    <col min="8458" max="8458" width="6.85546875" style="1" customWidth="1"/>
    <col min="8459" max="8459" width="9.85546875" style="1" bestFit="1" customWidth="1"/>
    <col min="8460" max="8460" width="8.85546875" style="1" customWidth="1"/>
    <col min="8461" max="8461" width="10.140625" style="1" customWidth="1"/>
    <col min="8462" max="8702" width="9.140625" style="1"/>
    <col min="8703" max="8703" width="5.28515625" style="1" customWidth="1"/>
    <col min="8704" max="8704" width="5" style="1" customWidth="1"/>
    <col min="8705" max="8705" width="11.7109375" style="1" customWidth="1"/>
    <col min="8706" max="8706" width="7.42578125" style="1" customWidth="1"/>
    <col min="8707" max="8707" width="12.7109375" style="1" customWidth="1"/>
    <col min="8708" max="8708" width="8.7109375" style="1" customWidth="1"/>
    <col min="8709" max="8710" width="9.7109375" style="1" customWidth="1"/>
    <col min="8711" max="8711" width="9.140625" style="1"/>
    <col min="8712" max="8712" width="10.42578125" style="1" customWidth="1"/>
    <col min="8713" max="8713" width="9.28515625" style="1" bestFit="1" customWidth="1"/>
    <col min="8714" max="8714" width="6.85546875" style="1" customWidth="1"/>
    <col min="8715" max="8715" width="9.85546875" style="1" bestFit="1" customWidth="1"/>
    <col min="8716" max="8716" width="8.85546875" style="1" customWidth="1"/>
    <col min="8717" max="8717" width="10.140625" style="1" customWidth="1"/>
    <col min="8718" max="8958" width="9.140625" style="1"/>
    <col min="8959" max="8959" width="5.28515625" style="1" customWidth="1"/>
    <col min="8960" max="8960" width="5" style="1" customWidth="1"/>
    <col min="8961" max="8961" width="11.7109375" style="1" customWidth="1"/>
    <col min="8962" max="8962" width="7.42578125" style="1" customWidth="1"/>
    <col min="8963" max="8963" width="12.7109375" style="1" customWidth="1"/>
    <col min="8964" max="8964" width="8.7109375" style="1" customWidth="1"/>
    <col min="8965" max="8966" width="9.7109375" style="1" customWidth="1"/>
    <col min="8967" max="8967" width="9.140625" style="1"/>
    <col min="8968" max="8968" width="10.42578125" style="1" customWidth="1"/>
    <col min="8969" max="8969" width="9.28515625" style="1" bestFit="1" customWidth="1"/>
    <col min="8970" max="8970" width="6.85546875" style="1" customWidth="1"/>
    <col min="8971" max="8971" width="9.85546875" style="1" bestFit="1" customWidth="1"/>
    <col min="8972" max="8972" width="8.85546875" style="1" customWidth="1"/>
    <col min="8973" max="8973" width="10.140625" style="1" customWidth="1"/>
    <col min="8974" max="9214" width="9.140625" style="1"/>
    <col min="9215" max="9215" width="5.28515625" style="1" customWidth="1"/>
    <col min="9216" max="9216" width="5" style="1" customWidth="1"/>
    <col min="9217" max="9217" width="11.7109375" style="1" customWidth="1"/>
    <col min="9218" max="9218" width="7.42578125" style="1" customWidth="1"/>
    <col min="9219" max="9219" width="12.7109375" style="1" customWidth="1"/>
    <col min="9220" max="9220" width="8.7109375" style="1" customWidth="1"/>
    <col min="9221" max="9222" width="9.7109375" style="1" customWidth="1"/>
    <col min="9223" max="9223" width="9.140625" style="1"/>
    <col min="9224" max="9224" width="10.42578125" style="1" customWidth="1"/>
    <col min="9225" max="9225" width="9.28515625" style="1" bestFit="1" customWidth="1"/>
    <col min="9226" max="9226" width="6.85546875" style="1" customWidth="1"/>
    <col min="9227" max="9227" width="9.85546875" style="1" bestFit="1" customWidth="1"/>
    <col min="9228" max="9228" width="8.85546875" style="1" customWidth="1"/>
    <col min="9229" max="9229" width="10.140625" style="1" customWidth="1"/>
    <col min="9230" max="9470" width="9.140625" style="1"/>
    <col min="9471" max="9471" width="5.28515625" style="1" customWidth="1"/>
    <col min="9472" max="9472" width="5" style="1" customWidth="1"/>
    <col min="9473" max="9473" width="11.7109375" style="1" customWidth="1"/>
    <col min="9474" max="9474" width="7.42578125" style="1" customWidth="1"/>
    <col min="9475" max="9475" width="12.7109375" style="1" customWidth="1"/>
    <col min="9476" max="9476" width="8.7109375" style="1" customWidth="1"/>
    <col min="9477" max="9478" width="9.7109375" style="1" customWidth="1"/>
    <col min="9479" max="9479" width="9.140625" style="1"/>
    <col min="9480" max="9480" width="10.42578125" style="1" customWidth="1"/>
    <col min="9481" max="9481" width="9.28515625" style="1" bestFit="1" customWidth="1"/>
    <col min="9482" max="9482" width="6.85546875" style="1" customWidth="1"/>
    <col min="9483" max="9483" width="9.85546875" style="1" bestFit="1" customWidth="1"/>
    <col min="9484" max="9484" width="8.85546875" style="1" customWidth="1"/>
    <col min="9485" max="9485" width="10.140625" style="1" customWidth="1"/>
    <col min="9486" max="9726" width="9.140625" style="1"/>
    <col min="9727" max="9727" width="5.28515625" style="1" customWidth="1"/>
    <col min="9728" max="9728" width="5" style="1" customWidth="1"/>
    <col min="9729" max="9729" width="11.7109375" style="1" customWidth="1"/>
    <col min="9730" max="9730" width="7.42578125" style="1" customWidth="1"/>
    <col min="9731" max="9731" width="12.7109375" style="1" customWidth="1"/>
    <col min="9732" max="9732" width="8.7109375" style="1" customWidth="1"/>
    <col min="9733" max="9734" width="9.7109375" style="1" customWidth="1"/>
    <col min="9735" max="9735" width="9.140625" style="1"/>
    <col min="9736" max="9736" width="10.42578125" style="1" customWidth="1"/>
    <col min="9737" max="9737" width="9.28515625" style="1" bestFit="1" customWidth="1"/>
    <col min="9738" max="9738" width="6.85546875" style="1" customWidth="1"/>
    <col min="9739" max="9739" width="9.85546875" style="1" bestFit="1" customWidth="1"/>
    <col min="9740" max="9740" width="8.85546875" style="1" customWidth="1"/>
    <col min="9741" max="9741" width="10.140625" style="1" customWidth="1"/>
    <col min="9742" max="9982" width="9.140625" style="1"/>
    <col min="9983" max="9983" width="5.28515625" style="1" customWidth="1"/>
    <col min="9984" max="9984" width="5" style="1" customWidth="1"/>
    <col min="9985" max="9985" width="11.7109375" style="1" customWidth="1"/>
    <col min="9986" max="9986" width="7.42578125" style="1" customWidth="1"/>
    <col min="9987" max="9987" width="12.7109375" style="1" customWidth="1"/>
    <col min="9988" max="9988" width="8.7109375" style="1" customWidth="1"/>
    <col min="9989" max="9990" width="9.7109375" style="1" customWidth="1"/>
    <col min="9991" max="9991" width="9.140625" style="1"/>
    <col min="9992" max="9992" width="10.42578125" style="1" customWidth="1"/>
    <col min="9993" max="9993" width="9.28515625" style="1" bestFit="1" customWidth="1"/>
    <col min="9994" max="9994" width="6.85546875" style="1" customWidth="1"/>
    <col min="9995" max="9995" width="9.85546875" style="1" bestFit="1" customWidth="1"/>
    <col min="9996" max="9996" width="8.85546875" style="1" customWidth="1"/>
    <col min="9997" max="9997" width="10.140625" style="1" customWidth="1"/>
    <col min="9998" max="10238" width="9.140625" style="1"/>
    <col min="10239" max="10239" width="5.28515625" style="1" customWidth="1"/>
    <col min="10240" max="10240" width="5" style="1" customWidth="1"/>
    <col min="10241" max="10241" width="11.7109375" style="1" customWidth="1"/>
    <col min="10242" max="10242" width="7.42578125" style="1" customWidth="1"/>
    <col min="10243" max="10243" width="12.7109375" style="1" customWidth="1"/>
    <col min="10244" max="10244" width="8.7109375" style="1" customWidth="1"/>
    <col min="10245" max="10246" width="9.7109375" style="1" customWidth="1"/>
    <col min="10247" max="10247" width="9.140625" style="1"/>
    <col min="10248" max="10248" width="10.42578125" style="1" customWidth="1"/>
    <col min="10249" max="10249" width="9.28515625" style="1" bestFit="1" customWidth="1"/>
    <col min="10250" max="10250" width="6.85546875" style="1" customWidth="1"/>
    <col min="10251" max="10251" width="9.85546875" style="1" bestFit="1" customWidth="1"/>
    <col min="10252" max="10252" width="8.85546875" style="1" customWidth="1"/>
    <col min="10253" max="10253" width="10.140625" style="1" customWidth="1"/>
    <col min="10254" max="10494" width="9.140625" style="1"/>
    <col min="10495" max="10495" width="5.28515625" style="1" customWidth="1"/>
    <col min="10496" max="10496" width="5" style="1" customWidth="1"/>
    <col min="10497" max="10497" width="11.7109375" style="1" customWidth="1"/>
    <col min="10498" max="10498" width="7.42578125" style="1" customWidth="1"/>
    <col min="10499" max="10499" width="12.7109375" style="1" customWidth="1"/>
    <col min="10500" max="10500" width="8.7109375" style="1" customWidth="1"/>
    <col min="10501" max="10502" width="9.7109375" style="1" customWidth="1"/>
    <col min="10503" max="10503" width="9.140625" style="1"/>
    <col min="10504" max="10504" width="10.42578125" style="1" customWidth="1"/>
    <col min="10505" max="10505" width="9.28515625" style="1" bestFit="1" customWidth="1"/>
    <col min="10506" max="10506" width="6.85546875" style="1" customWidth="1"/>
    <col min="10507" max="10507" width="9.85546875" style="1" bestFit="1" customWidth="1"/>
    <col min="10508" max="10508" width="8.85546875" style="1" customWidth="1"/>
    <col min="10509" max="10509" width="10.140625" style="1" customWidth="1"/>
    <col min="10510" max="10750" width="9.140625" style="1"/>
    <col min="10751" max="10751" width="5.28515625" style="1" customWidth="1"/>
    <col min="10752" max="10752" width="5" style="1" customWidth="1"/>
    <col min="10753" max="10753" width="11.7109375" style="1" customWidth="1"/>
    <col min="10754" max="10754" width="7.42578125" style="1" customWidth="1"/>
    <col min="10755" max="10755" width="12.7109375" style="1" customWidth="1"/>
    <col min="10756" max="10756" width="8.7109375" style="1" customWidth="1"/>
    <col min="10757" max="10758" width="9.7109375" style="1" customWidth="1"/>
    <col min="10759" max="10759" width="9.140625" style="1"/>
    <col min="10760" max="10760" width="10.42578125" style="1" customWidth="1"/>
    <col min="10761" max="10761" width="9.28515625" style="1" bestFit="1" customWidth="1"/>
    <col min="10762" max="10762" width="6.85546875" style="1" customWidth="1"/>
    <col min="10763" max="10763" width="9.85546875" style="1" bestFit="1" customWidth="1"/>
    <col min="10764" max="10764" width="8.85546875" style="1" customWidth="1"/>
    <col min="10765" max="10765" width="10.140625" style="1" customWidth="1"/>
    <col min="10766" max="11006" width="9.140625" style="1"/>
    <col min="11007" max="11007" width="5.28515625" style="1" customWidth="1"/>
    <col min="11008" max="11008" width="5" style="1" customWidth="1"/>
    <col min="11009" max="11009" width="11.7109375" style="1" customWidth="1"/>
    <col min="11010" max="11010" width="7.42578125" style="1" customWidth="1"/>
    <col min="11011" max="11011" width="12.7109375" style="1" customWidth="1"/>
    <col min="11012" max="11012" width="8.7109375" style="1" customWidth="1"/>
    <col min="11013" max="11014" width="9.7109375" style="1" customWidth="1"/>
    <col min="11015" max="11015" width="9.140625" style="1"/>
    <col min="11016" max="11016" width="10.42578125" style="1" customWidth="1"/>
    <col min="11017" max="11017" width="9.28515625" style="1" bestFit="1" customWidth="1"/>
    <col min="11018" max="11018" width="6.85546875" style="1" customWidth="1"/>
    <col min="11019" max="11019" width="9.85546875" style="1" bestFit="1" customWidth="1"/>
    <col min="11020" max="11020" width="8.85546875" style="1" customWidth="1"/>
    <col min="11021" max="11021" width="10.140625" style="1" customWidth="1"/>
    <col min="11022" max="11262" width="9.140625" style="1"/>
    <col min="11263" max="11263" width="5.28515625" style="1" customWidth="1"/>
    <col min="11264" max="11264" width="5" style="1" customWidth="1"/>
    <col min="11265" max="11265" width="11.7109375" style="1" customWidth="1"/>
    <col min="11266" max="11266" width="7.42578125" style="1" customWidth="1"/>
    <col min="11267" max="11267" width="12.7109375" style="1" customWidth="1"/>
    <col min="11268" max="11268" width="8.7109375" style="1" customWidth="1"/>
    <col min="11269" max="11270" width="9.7109375" style="1" customWidth="1"/>
    <col min="11271" max="11271" width="9.140625" style="1"/>
    <col min="11272" max="11272" width="10.42578125" style="1" customWidth="1"/>
    <col min="11273" max="11273" width="9.28515625" style="1" bestFit="1" customWidth="1"/>
    <col min="11274" max="11274" width="6.85546875" style="1" customWidth="1"/>
    <col min="11275" max="11275" width="9.85546875" style="1" bestFit="1" customWidth="1"/>
    <col min="11276" max="11276" width="8.85546875" style="1" customWidth="1"/>
    <col min="11277" max="11277" width="10.140625" style="1" customWidth="1"/>
    <col min="11278" max="11518" width="9.140625" style="1"/>
    <col min="11519" max="11519" width="5.28515625" style="1" customWidth="1"/>
    <col min="11520" max="11520" width="5" style="1" customWidth="1"/>
    <col min="11521" max="11521" width="11.7109375" style="1" customWidth="1"/>
    <col min="11522" max="11522" width="7.42578125" style="1" customWidth="1"/>
    <col min="11523" max="11523" width="12.7109375" style="1" customWidth="1"/>
    <col min="11524" max="11524" width="8.7109375" style="1" customWidth="1"/>
    <col min="11525" max="11526" width="9.7109375" style="1" customWidth="1"/>
    <col min="11527" max="11527" width="9.140625" style="1"/>
    <col min="11528" max="11528" width="10.42578125" style="1" customWidth="1"/>
    <col min="11529" max="11529" width="9.28515625" style="1" bestFit="1" customWidth="1"/>
    <col min="11530" max="11530" width="6.85546875" style="1" customWidth="1"/>
    <col min="11531" max="11531" width="9.85546875" style="1" bestFit="1" customWidth="1"/>
    <col min="11532" max="11532" width="8.85546875" style="1" customWidth="1"/>
    <col min="11533" max="11533" width="10.140625" style="1" customWidth="1"/>
    <col min="11534" max="11774" width="9.140625" style="1"/>
    <col min="11775" max="11775" width="5.28515625" style="1" customWidth="1"/>
    <col min="11776" max="11776" width="5" style="1" customWidth="1"/>
    <col min="11777" max="11777" width="11.7109375" style="1" customWidth="1"/>
    <col min="11778" max="11778" width="7.42578125" style="1" customWidth="1"/>
    <col min="11779" max="11779" width="12.7109375" style="1" customWidth="1"/>
    <col min="11780" max="11780" width="8.7109375" style="1" customWidth="1"/>
    <col min="11781" max="11782" width="9.7109375" style="1" customWidth="1"/>
    <col min="11783" max="11783" width="9.140625" style="1"/>
    <col min="11784" max="11784" width="10.42578125" style="1" customWidth="1"/>
    <col min="11785" max="11785" width="9.28515625" style="1" bestFit="1" customWidth="1"/>
    <col min="11786" max="11786" width="6.85546875" style="1" customWidth="1"/>
    <col min="11787" max="11787" width="9.85546875" style="1" bestFit="1" customWidth="1"/>
    <col min="11788" max="11788" width="8.85546875" style="1" customWidth="1"/>
    <col min="11789" max="11789" width="10.140625" style="1" customWidth="1"/>
    <col min="11790" max="12030" width="9.140625" style="1"/>
    <col min="12031" max="12031" width="5.28515625" style="1" customWidth="1"/>
    <col min="12032" max="12032" width="5" style="1" customWidth="1"/>
    <col min="12033" max="12033" width="11.7109375" style="1" customWidth="1"/>
    <col min="12034" max="12034" width="7.42578125" style="1" customWidth="1"/>
    <col min="12035" max="12035" width="12.7109375" style="1" customWidth="1"/>
    <col min="12036" max="12036" width="8.7109375" style="1" customWidth="1"/>
    <col min="12037" max="12038" width="9.7109375" style="1" customWidth="1"/>
    <col min="12039" max="12039" width="9.140625" style="1"/>
    <col min="12040" max="12040" width="10.42578125" style="1" customWidth="1"/>
    <col min="12041" max="12041" width="9.28515625" style="1" bestFit="1" customWidth="1"/>
    <col min="12042" max="12042" width="6.85546875" style="1" customWidth="1"/>
    <col min="12043" max="12043" width="9.85546875" style="1" bestFit="1" customWidth="1"/>
    <col min="12044" max="12044" width="8.85546875" style="1" customWidth="1"/>
    <col min="12045" max="12045" width="10.140625" style="1" customWidth="1"/>
    <col min="12046" max="12286" width="9.140625" style="1"/>
    <col min="12287" max="12287" width="5.28515625" style="1" customWidth="1"/>
    <col min="12288" max="12288" width="5" style="1" customWidth="1"/>
    <col min="12289" max="12289" width="11.7109375" style="1" customWidth="1"/>
    <col min="12290" max="12290" width="7.42578125" style="1" customWidth="1"/>
    <col min="12291" max="12291" width="12.7109375" style="1" customWidth="1"/>
    <col min="12292" max="12292" width="8.7109375" style="1" customWidth="1"/>
    <col min="12293" max="12294" width="9.7109375" style="1" customWidth="1"/>
    <col min="12295" max="12295" width="9.140625" style="1"/>
    <col min="12296" max="12296" width="10.42578125" style="1" customWidth="1"/>
    <col min="12297" max="12297" width="9.28515625" style="1" bestFit="1" customWidth="1"/>
    <col min="12298" max="12298" width="6.85546875" style="1" customWidth="1"/>
    <col min="12299" max="12299" width="9.85546875" style="1" bestFit="1" customWidth="1"/>
    <col min="12300" max="12300" width="8.85546875" style="1" customWidth="1"/>
    <col min="12301" max="12301" width="10.140625" style="1" customWidth="1"/>
    <col min="12302" max="12542" width="9.140625" style="1"/>
    <col min="12543" max="12543" width="5.28515625" style="1" customWidth="1"/>
    <col min="12544" max="12544" width="5" style="1" customWidth="1"/>
    <col min="12545" max="12545" width="11.7109375" style="1" customWidth="1"/>
    <col min="12546" max="12546" width="7.42578125" style="1" customWidth="1"/>
    <col min="12547" max="12547" width="12.7109375" style="1" customWidth="1"/>
    <col min="12548" max="12548" width="8.7109375" style="1" customWidth="1"/>
    <col min="12549" max="12550" width="9.7109375" style="1" customWidth="1"/>
    <col min="12551" max="12551" width="9.140625" style="1"/>
    <col min="12552" max="12552" width="10.42578125" style="1" customWidth="1"/>
    <col min="12553" max="12553" width="9.28515625" style="1" bestFit="1" customWidth="1"/>
    <col min="12554" max="12554" width="6.85546875" style="1" customWidth="1"/>
    <col min="12555" max="12555" width="9.85546875" style="1" bestFit="1" customWidth="1"/>
    <col min="12556" max="12556" width="8.85546875" style="1" customWidth="1"/>
    <col min="12557" max="12557" width="10.140625" style="1" customWidth="1"/>
    <col min="12558" max="12798" width="9.140625" style="1"/>
    <col min="12799" max="12799" width="5.28515625" style="1" customWidth="1"/>
    <col min="12800" max="12800" width="5" style="1" customWidth="1"/>
    <col min="12801" max="12801" width="11.7109375" style="1" customWidth="1"/>
    <col min="12802" max="12802" width="7.42578125" style="1" customWidth="1"/>
    <col min="12803" max="12803" width="12.7109375" style="1" customWidth="1"/>
    <col min="12804" max="12804" width="8.7109375" style="1" customWidth="1"/>
    <col min="12805" max="12806" width="9.7109375" style="1" customWidth="1"/>
    <col min="12807" max="12807" width="9.140625" style="1"/>
    <col min="12808" max="12808" width="10.42578125" style="1" customWidth="1"/>
    <col min="12809" max="12809" width="9.28515625" style="1" bestFit="1" customWidth="1"/>
    <col min="12810" max="12810" width="6.85546875" style="1" customWidth="1"/>
    <col min="12811" max="12811" width="9.85546875" style="1" bestFit="1" customWidth="1"/>
    <col min="12812" max="12812" width="8.85546875" style="1" customWidth="1"/>
    <col min="12813" max="12813" width="10.140625" style="1" customWidth="1"/>
    <col min="12814" max="13054" width="9.140625" style="1"/>
    <col min="13055" max="13055" width="5.28515625" style="1" customWidth="1"/>
    <col min="13056" max="13056" width="5" style="1" customWidth="1"/>
    <col min="13057" max="13057" width="11.7109375" style="1" customWidth="1"/>
    <col min="13058" max="13058" width="7.42578125" style="1" customWidth="1"/>
    <col min="13059" max="13059" width="12.7109375" style="1" customWidth="1"/>
    <col min="13060" max="13060" width="8.7109375" style="1" customWidth="1"/>
    <col min="13061" max="13062" width="9.7109375" style="1" customWidth="1"/>
    <col min="13063" max="13063" width="9.140625" style="1"/>
    <col min="13064" max="13064" width="10.42578125" style="1" customWidth="1"/>
    <col min="13065" max="13065" width="9.28515625" style="1" bestFit="1" customWidth="1"/>
    <col min="13066" max="13066" width="6.85546875" style="1" customWidth="1"/>
    <col min="13067" max="13067" width="9.85546875" style="1" bestFit="1" customWidth="1"/>
    <col min="13068" max="13068" width="8.85546875" style="1" customWidth="1"/>
    <col min="13069" max="13069" width="10.140625" style="1" customWidth="1"/>
    <col min="13070" max="13310" width="9.140625" style="1"/>
    <col min="13311" max="13311" width="5.28515625" style="1" customWidth="1"/>
    <col min="13312" max="13312" width="5" style="1" customWidth="1"/>
    <col min="13313" max="13313" width="11.7109375" style="1" customWidth="1"/>
    <col min="13314" max="13314" width="7.42578125" style="1" customWidth="1"/>
    <col min="13315" max="13315" width="12.7109375" style="1" customWidth="1"/>
    <col min="13316" max="13316" width="8.7109375" style="1" customWidth="1"/>
    <col min="13317" max="13318" width="9.7109375" style="1" customWidth="1"/>
    <col min="13319" max="13319" width="9.140625" style="1"/>
    <col min="13320" max="13320" width="10.42578125" style="1" customWidth="1"/>
    <col min="13321" max="13321" width="9.28515625" style="1" bestFit="1" customWidth="1"/>
    <col min="13322" max="13322" width="6.85546875" style="1" customWidth="1"/>
    <col min="13323" max="13323" width="9.85546875" style="1" bestFit="1" customWidth="1"/>
    <col min="13324" max="13324" width="8.85546875" style="1" customWidth="1"/>
    <col min="13325" max="13325" width="10.140625" style="1" customWidth="1"/>
    <col min="13326" max="13566" width="9.140625" style="1"/>
    <col min="13567" max="13567" width="5.28515625" style="1" customWidth="1"/>
    <col min="13568" max="13568" width="5" style="1" customWidth="1"/>
    <col min="13569" max="13569" width="11.7109375" style="1" customWidth="1"/>
    <col min="13570" max="13570" width="7.42578125" style="1" customWidth="1"/>
    <col min="13571" max="13571" width="12.7109375" style="1" customWidth="1"/>
    <col min="13572" max="13572" width="8.7109375" style="1" customWidth="1"/>
    <col min="13573" max="13574" width="9.7109375" style="1" customWidth="1"/>
    <col min="13575" max="13575" width="9.140625" style="1"/>
    <col min="13576" max="13576" width="10.42578125" style="1" customWidth="1"/>
    <col min="13577" max="13577" width="9.28515625" style="1" bestFit="1" customWidth="1"/>
    <col min="13578" max="13578" width="6.85546875" style="1" customWidth="1"/>
    <col min="13579" max="13579" width="9.85546875" style="1" bestFit="1" customWidth="1"/>
    <col min="13580" max="13580" width="8.85546875" style="1" customWidth="1"/>
    <col min="13581" max="13581" width="10.140625" style="1" customWidth="1"/>
    <col min="13582" max="13822" width="9.140625" style="1"/>
    <col min="13823" max="13823" width="5.28515625" style="1" customWidth="1"/>
    <col min="13824" max="13824" width="5" style="1" customWidth="1"/>
    <col min="13825" max="13825" width="11.7109375" style="1" customWidth="1"/>
    <col min="13826" max="13826" width="7.42578125" style="1" customWidth="1"/>
    <col min="13827" max="13827" width="12.7109375" style="1" customWidth="1"/>
    <col min="13828" max="13828" width="8.7109375" style="1" customWidth="1"/>
    <col min="13829" max="13830" width="9.7109375" style="1" customWidth="1"/>
    <col min="13831" max="13831" width="9.140625" style="1"/>
    <col min="13832" max="13832" width="10.42578125" style="1" customWidth="1"/>
    <col min="13833" max="13833" width="9.28515625" style="1" bestFit="1" customWidth="1"/>
    <col min="13834" max="13834" width="6.85546875" style="1" customWidth="1"/>
    <col min="13835" max="13835" width="9.85546875" style="1" bestFit="1" customWidth="1"/>
    <col min="13836" max="13836" width="8.85546875" style="1" customWidth="1"/>
    <col min="13837" max="13837" width="10.140625" style="1" customWidth="1"/>
    <col min="13838" max="14078" width="9.140625" style="1"/>
    <col min="14079" max="14079" width="5.28515625" style="1" customWidth="1"/>
    <col min="14080" max="14080" width="5" style="1" customWidth="1"/>
    <col min="14081" max="14081" width="11.7109375" style="1" customWidth="1"/>
    <col min="14082" max="14082" width="7.42578125" style="1" customWidth="1"/>
    <col min="14083" max="14083" width="12.7109375" style="1" customWidth="1"/>
    <col min="14084" max="14084" width="8.7109375" style="1" customWidth="1"/>
    <col min="14085" max="14086" width="9.7109375" style="1" customWidth="1"/>
    <col min="14087" max="14087" width="9.140625" style="1"/>
    <col min="14088" max="14088" width="10.42578125" style="1" customWidth="1"/>
    <col min="14089" max="14089" width="9.28515625" style="1" bestFit="1" customWidth="1"/>
    <col min="14090" max="14090" width="6.85546875" style="1" customWidth="1"/>
    <col min="14091" max="14091" width="9.85546875" style="1" bestFit="1" customWidth="1"/>
    <col min="14092" max="14092" width="8.85546875" style="1" customWidth="1"/>
    <col min="14093" max="14093" width="10.140625" style="1" customWidth="1"/>
    <col min="14094" max="14334" width="9.140625" style="1"/>
    <col min="14335" max="14335" width="5.28515625" style="1" customWidth="1"/>
    <col min="14336" max="14336" width="5" style="1" customWidth="1"/>
    <col min="14337" max="14337" width="11.7109375" style="1" customWidth="1"/>
    <col min="14338" max="14338" width="7.42578125" style="1" customWidth="1"/>
    <col min="14339" max="14339" width="12.7109375" style="1" customWidth="1"/>
    <col min="14340" max="14340" width="8.7109375" style="1" customWidth="1"/>
    <col min="14341" max="14342" width="9.7109375" style="1" customWidth="1"/>
    <col min="14343" max="14343" width="9.140625" style="1"/>
    <col min="14344" max="14344" width="10.42578125" style="1" customWidth="1"/>
    <col min="14345" max="14345" width="9.28515625" style="1" bestFit="1" customWidth="1"/>
    <col min="14346" max="14346" width="6.85546875" style="1" customWidth="1"/>
    <col min="14347" max="14347" width="9.85546875" style="1" bestFit="1" customWidth="1"/>
    <col min="14348" max="14348" width="8.85546875" style="1" customWidth="1"/>
    <col min="14349" max="14349" width="10.140625" style="1" customWidth="1"/>
    <col min="14350" max="14590" width="9.140625" style="1"/>
    <col min="14591" max="14591" width="5.28515625" style="1" customWidth="1"/>
    <col min="14592" max="14592" width="5" style="1" customWidth="1"/>
    <col min="14593" max="14593" width="11.7109375" style="1" customWidth="1"/>
    <col min="14594" max="14594" width="7.42578125" style="1" customWidth="1"/>
    <col min="14595" max="14595" width="12.7109375" style="1" customWidth="1"/>
    <col min="14596" max="14596" width="8.7109375" style="1" customWidth="1"/>
    <col min="14597" max="14598" width="9.7109375" style="1" customWidth="1"/>
    <col min="14599" max="14599" width="9.140625" style="1"/>
    <col min="14600" max="14600" width="10.42578125" style="1" customWidth="1"/>
    <col min="14601" max="14601" width="9.28515625" style="1" bestFit="1" customWidth="1"/>
    <col min="14602" max="14602" width="6.85546875" style="1" customWidth="1"/>
    <col min="14603" max="14603" width="9.85546875" style="1" bestFit="1" customWidth="1"/>
    <col min="14604" max="14604" width="8.85546875" style="1" customWidth="1"/>
    <col min="14605" max="14605" width="10.140625" style="1" customWidth="1"/>
    <col min="14606" max="14846" width="9.140625" style="1"/>
    <col min="14847" max="14847" width="5.28515625" style="1" customWidth="1"/>
    <col min="14848" max="14848" width="5" style="1" customWidth="1"/>
    <col min="14849" max="14849" width="11.7109375" style="1" customWidth="1"/>
    <col min="14850" max="14850" width="7.42578125" style="1" customWidth="1"/>
    <col min="14851" max="14851" width="12.7109375" style="1" customWidth="1"/>
    <col min="14852" max="14852" width="8.7109375" style="1" customWidth="1"/>
    <col min="14853" max="14854" width="9.7109375" style="1" customWidth="1"/>
    <col min="14855" max="14855" width="9.140625" style="1"/>
    <col min="14856" max="14856" width="10.42578125" style="1" customWidth="1"/>
    <col min="14857" max="14857" width="9.28515625" style="1" bestFit="1" customWidth="1"/>
    <col min="14858" max="14858" width="6.85546875" style="1" customWidth="1"/>
    <col min="14859" max="14859" width="9.85546875" style="1" bestFit="1" customWidth="1"/>
    <col min="14860" max="14860" width="8.85546875" style="1" customWidth="1"/>
    <col min="14861" max="14861" width="10.140625" style="1" customWidth="1"/>
    <col min="14862" max="15102" width="9.140625" style="1"/>
    <col min="15103" max="15103" width="5.28515625" style="1" customWidth="1"/>
    <col min="15104" max="15104" width="5" style="1" customWidth="1"/>
    <col min="15105" max="15105" width="11.7109375" style="1" customWidth="1"/>
    <col min="15106" max="15106" width="7.42578125" style="1" customWidth="1"/>
    <col min="15107" max="15107" width="12.7109375" style="1" customWidth="1"/>
    <col min="15108" max="15108" width="8.7109375" style="1" customWidth="1"/>
    <col min="15109" max="15110" width="9.7109375" style="1" customWidth="1"/>
    <col min="15111" max="15111" width="9.140625" style="1"/>
    <col min="15112" max="15112" width="10.42578125" style="1" customWidth="1"/>
    <col min="15113" max="15113" width="9.28515625" style="1" bestFit="1" customWidth="1"/>
    <col min="15114" max="15114" width="6.85546875" style="1" customWidth="1"/>
    <col min="15115" max="15115" width="9.85546875" style="1" bestFit="1" customWidth="1"/>
    <col min="15116" max="15116" width="8.85546875" style="1" customWidth="1"/>
    <col min="15117" max="15117" width="10.140625" style="1" customWidth="1"/>
    <col min="15118" max="15358" width="9.140625" style="1"/>
    <col min="15359" max="15359" width="5.28515625" style="1" customWidth="1"/>
    <col min="15360" max="15360" width="5" style="1" customWidth="1"/>
    <col min="15361" max="15361" width="11.7109375" style="1" customWidth="1"/>
    <col min="15362" max="15362" width="7.42578125" style="1" customWidth="1"/>
    <col min="15363" max="15363" width="12.7109375" style="1" customWidth="1"/>
    <col min="15364" max="15364" width="8.7109375" style="1" customWidth="1"/>
    <col min="15365" max="15366" width="9.7109375" style="1" customWidth="1"/>
    <col min="15367" max="15367" width="9.140625" style="1"/>
    <col min="15368" max="15368" width="10.42578125" style="1" customWidth="1"/>
    <col min="15369" max="15369" width="9.28515625" style="1" bestFit="1" customWidth="1"/>
    <col min="15370" max="15370" width="6.85546875" style="1" customWidth="1"/>
    <col min="15371" max="15371" width="9.85546875" style="1" bestFit="1" customWidth="1"/>
    <col min="15372" max="15372" width="8.85546875" style="1" customWidth="1"/>
    <col min="15373" max="15373" width="10.140625" style="1" customWidth="1"/>
    <col min="15374" max="15614" width="9.140625" style="1"/>
    <col min="15615" max="15615" width="5.28515625" style="1" customWidth="1"/>
    <col min="15616" max="15616" width="5" style="1" customWidth="1"/>
    <col min="15617" max="15617" width="11.7109375" style="1" customWidth="1"/>
    <col min="15618" max="15618" width="7.42578125" style="1" customWidth="1"/>
    <col min="15619" max="15619" width="12.7109375" style="1" customWidth="1"/>
    <col min="15620" max="15620" width="8.7109375" style="1" customWidth="1"/>
    <col min="15621" max="15622" width="9.7109375" style="1" customWidth="1"/>
    <col min="15623" max="15623" width="9.140625" style="1"/>
    <col min="15624" max="15624" width="10.42578125" style="1" customWidth="1"/>
    <col min="15625" max="15625" width="9.28515625" style="1" bestFit="1" customWidth="1"/>
    <col min="15626" max="15626" width="6.85546875" style="1" customWidth="1"/>
    <col min="15627" max="15627" width="9.85546875" style="1" bestFit="1" customWidth="1"/>
    <col min="15628" max="15628" width="8.85546875" style="1" customWidth="1"/>
    <col min="15629" max="15629" width="10.140625" style="1" customWidth="1"/>
    <col min="15630" max="15870" width="9.140625" style="1"/>
    <col min="15871" max="15871" width="5.28515625" style="1" customWidth="1"/>
    <col min="15872" max="15872" width="5" style="1" customWidth="1"/>
    <col min="15873" max="15873" width="11.7109375" style="1" customWidth="1"/>
    <col min="15874" max="15874" width="7.42578125" style="1" customWidth="1"/>
    <col min="15875" max="15875" width="12.7109375" style="1" customWidth="1"/>
    <col min="15876" max="15876" width="8.7109375" style="1" customWidth="1"/>
    <col min="15877" max="15878" width="9.7109375" style="1" customWidth="1"/>
    <col min="15879" max="15879" width="9.140625" style="1"/>
    <col min="15880" max="15880" width="10.42578125" style="1" customWidth="1"/>
    <col min="15881" max="15881" width="9.28515625" style="1" bestFit="1" customWidth="1"/>
    <col min="15882" max="15882" width="6.85546875" style="1" customWidth="1"/>
    <col min="15883" max="15883" width="9.85546875" style="1" bestFit="1" customWidth="1"/>
    <col min="15884" max="15884" width="8.85546875" style="1" customWidth="1"/>
    <col min="15885" max="15885" width="10.140625" style="1" customWidth="1"/>
    <col min="15886" max="16126" width="9.140625" style="1"/>
    <col min="16127" max="16127" width="5.28515625" style="1" customWidth="1"/>
    <col min="16128" max="16128" width="5" style="1" customWidth="1"/>
    <col min="16129" max="16129" width="11.7109375" style="1" customWidth="1"/>
    <col min="16130" max="16130" width="7.42578125" style="1" customWidth="1"/>
    <col min="16131" max="16131" width="12.7109375" style="1" customWidth="1"/>
    <col min="16132" max="16132" width="8.7109375" style="1" customWidth="1"/>
    <col min="16133" max="16134" width="9.7109375" style="1" customWidth="1"/>
    <col min="16135" max="16135" width="9.140625" style="1"/>
    <col min="16136" max="16136" width="10.42578125" style="1" customWidth="1"/>
    <col min="16137" max="16137" width="9.28515625" style="1" bestFit="1" customWidth="1"/>
    <col min="16138" max="16138" width="6.85546875" style="1" customWidth="1"/>
    <col min="16139" max="16139" width="9.85546875" style="1" bestFit="1" customWidth="1"/>
    <col min="16140" max="16140" width="8.85546875" style="1" customWidth="1"/>
    <col min="16141" max="16141" width="10.140625" style="1" customWidth="1"/>
    <col min="16142" max="16384" width="9.140625" style="1"/>
  </cols>
  <sheetData>
    <row r="1" spans="1:15" ht="18">
      <c r="A1" s="169" t="s">
        <v>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5" ht="18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9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3" customFormat="1" ht="27" customHeight="1">
      <c r="A4" s="165" t="s">
        <v>1</v>
      </c>
      <c r="B4" s="165" t="s">
        <v>2</v>
      </c>
      <c r="C4" s="168" t="s">
        <v>3</v>
      </c>
      <c r="D4" s="168"/>
      <c r="E4" s="168"/>
      <c r="F4" s="168" t="s">
        <v>4</v>
      </c>
      <c r="G4" s="168"/>
      <c r="H4" s="168" t="s">
        <v>5</v>
      </c>
      <c r="I4" s="168"/>
      <c r="J4" s="168"/>
      <c r="K4" s="168" t="s">
        <v>6</v>
      </c>
      <c r="L4" s="168"/>
      <c r="M4" s="168" t="s">
        <v>52</v>
      </c>
      <c r="N4" s="168"/>
    </row>
    <row r="5" spans="1:15" s="3" customFormat="1" ht="44.25" customHeight="1">
      <c r="A5" s="166"/>
      <c r="B5" s="166"/>
      <c r="C5" s="168" t="s">
        <v>8</v>
      </c>
      <c r="D5" s="168" t="s">
        <v>9</v>
      </c>
      <c r="E5" s="168"/>
      <c r="F5" s="168" t="s">
        <v>10</v>
      </c>
      <c r="G5" s="168" t="s">
        <v>11</v>
      </c>
      <c r="H5" s="168" t="s">
        <v>12</v>
      </c>
      <c r="I5" s="168" t="s">
        <v>13</v>
      </c>
      <c r="J5" s="168"/>
      <c r="K5" s="168" t="s">
        <v>10</v>
      </c>
      <c r="L5" s="168" t="s">
        <v>11</v>
      </c>
      <c r="M5" s="168" t="s">
        <v>10</v>
      </c>
      <c r="N5" s="168" t="s">
        <v>11</v>
      </c>
    </row>
    <row r="6" spans="1:15" s="3" customFormat="1" ht="27" customHeight="1">
      <c r="A6" s="167"/>
      <c r="B6" s="167"/>
      <c r="C6" s="168"/>
      <c r="D6" s="4" t="s">
        <v>10</v>
      </c>
      <c r="E6" s="4" t="s">
        <v>11</v>
      </c>
      <c r="F6" s="168"/>
      <c r="G6" s="168"/>
      <c r="H6" s="168"/>
      <c r="I6" s="4" t="s">
        <v>10</v>
      </c>
      <c r="J6" s="4" t="s">
        <v>11</v>
      </c>
      <c r="K6" s="168"/>
      <c r="L6" s="168"/>
      <c r="M6" s="168"/>
      <c r="N6" s="168"/>
    </row>
    <row r="7" spans="1:15" ht="31.5" customHeight="1">
      <c r="A7" s="161" t="s">
        <v>14</v>
      </c>
      <c r="B7" s="161"/>
      <c r="C7" s="29">
        <f>C8+C9+C10+C11+C12+C13+C14+C15+C16+C18+C19+C17</f>
        <v>3776.5399999999995</v>
      </c>
      <c r="D7" s="29">
        <f>(C8*D8+C9*D9+C10*D10+C11*D11+C12*D12+C13*D13+C14*D14+C15*D15+C16*D16+C17*D17+C18*D18+C19*D19)/C7</f>
        <v>1.1674149618433807</v>
      </c>
      <c r="E7" s="29">
        <f>(C8*E8+C9*E9+C10*E10+C11*E11+C12*E12+C13*E13+C14*E14+C15*E15+C16*E16+C17*E17+C18*E18+C19*E19)/C7</f>
        <v>0.2546690091988964</v>
      </c>
      <c r="F7" s="29">
        <f>F8+F9+F10+F11+F12+F13+F14+F15+F16+F18+F19+F17</f>
        <v>4408.7893000000004</v>
      </c>
      <c r="G7" s="57">
        <f>G8+G9+G10+G11+G12+G13+G14+G15+G16+G18+G19+G17</f>
        <v>961.7677000000001</v>
      </c>
      <c r="H7" s="29">
        <f>H8+H9+H10+H11+H12+H13+H14+H15+H16+H18+H19+H17</f>
        <v>1192.1020000000003</v>
      </c>
      <c r="I7" s="29">
        <f>(H8*I8+H9*I9+H10*I10+H11*I11+H12*I12+H13*I13+H14*I14+H15*I15+H16*I16+H17*I17+H18*I18+H19*I19)/H7</f>
        <v>4.8643376858691614</v>
      </c>
      <c r="J7" s="29">
        <f>(H8*J8+H9*J9+H10*J10+H11*J11+H12*J12+H13*J13+H14*J14+H15*J15+H16*J16+H17*J17+H18*J18+H19*J19)/H7</f>
        <v>0.63521393303593143</v>
      </c>
      <c r="K7" s="29">
        <f>K8+K9+K10+K11+K12+K13+K14+K15+K16+K18+K19+K17</f>
        <v>5798.7866840000006</v>
      </c>
      <c r="L7" s="29">
        <f>L8+L9+L10+L11+L12+L13+L14+L15+L16+L18+L19+L17</f>
        <v>757.23980000000017</v>
      </c>
      <c r="M7" s="29">
        <f>M8+M9+M10+M11+M12+M13+M14+M15+M16+M18+M19+M17</f>
        <v>-1389.9973839999998</v>
      </c>
      <c r="N7" s="29">
        <f>N8+N9+N10+N11+N12+N13+N14+N15+N16+N18+N19+N17</f>
        <v>204.52789999999993</v>
      </c>
    </row>
    <row r="8" spans="1:15" ht="24.95" customHeight="1">
      <c r="A8" s="46">
        <v>1</v>
      </c>
      <c r="B8" s="47" t="s">
        <v>16</v>
      </c>
      <c r="C8" s="45">
        <v>211.32</v>
      </c>
      <c r="D8" s="45">
        <v>1.23</v>
      </c>
      <c r="E8" s="45">
        <v>0.33</v>
      </c>
      <c r="F8" s="45">
        <f t="shared" ref="F8:F19" si="0">C8*D8</f>
        <v>259.92359999999996</v>
      </c>
      <c r="G8" s="45">
        <f t="shared" ref="G8:G19" si="1">C8*E8</f>
        <v>69.735600000000005</v>
      </c>
      <c r="H8" s="45">
        <v>60.05</v>
      </c>
      <c r="I8" s="45">
        <v>5.91</v>
      </c>
      <c r="J8" s="45">
        <v>0.73</v>
      </c>
      <c r="K8" s="45">
        <f t="shared" ref="K8:K19" si="2">H8*I8</f>
        <v>354.89549999999997</v>
      </c>
      <c r="L8" s="45">
        <f>H8*J8</f>
        <v>43.836499999999994</v>
      </c>
      <c r="M8" s="45">
        <f t="shared" ref="M8:N19" si="3">F8-K8</f>
        <v>-94.971900000000005</v>
      </c>
      <c r="N8" s="45">
        <f>G8-L8</f>
        <v>25.899100000000011</v>
      </c>
    </row>
    <row r="9" spans="1:15" ht="24.95" customHeight="1">
      <c r="A9" s="46">
        <v>2</v>
      </c>
      <c r="B9" s="47" t="s">
        <v>18</v>
      </c>
      <c r="C9" s="45">
        <v>394.25</v>
      </c>
      <c r="D9" s="45">
        <v>1.5</v>
      </c>
      <c r="E9" s="45">
        <v>0.31</v>
      </c>
      <c r="F9" s="45">
        <f t="shared" si="0"/>
        <v>591.375</v>
      </c>
      <c r="G9" s="45">
        <f t="shared" si="1"/>
        <v>122.2175</v>
      </c>
      <c r="H9" s="45">
        <v>137.71</v>
      </c>
      <c r="I9" s="45">
        <v>5.1619999999999999</v>
      </c>
      <c r="J9" s="45">
        <v>0.67</v>
      </c>
      <c r="K9" s="45">
        <f t="shared" si="2"/>
        <v>710.85901999999999</v>
      </c>
      <c r="L9" s="45">
        <f t="shared" ref="L9:L19" si="4">H9*J9</f>
        <v>92.26570000000001</v>
      </c>
      <c r="M9" s="45">
        <f t="shared" si="3"/>
        <v>-119.48401999999999</v>
      </c>
      <c r="N9" s="45">
        <f t="shared" si="3"/>
        <v>29.951799999999992</v>
      </c>
      <c r="O9" s="56"/>
    </row>
    <row r="10" spans="1:15" ht="24.95" customHeight="1">
      <c r="A10" s="46">
        <v>3</v>
      </c>
      <c r="B10" s="47" t="s">
        <v>20</v>
      </c>
      <c r="C10" s="45">
        <v>601.65</v>
      </c>
      <c r="D10" s="45">
        <v>1.66</v>
      </c>
      <c r="E10" s="45">
        <v>0.35</v>
      </c>
      <c r="F10" s="45">
        <f t="shared" si="0"/>
        <v>998.73899999999992</v>
      </c>
      <c r="G10" s="45">
        <f t="shared" si="1"/>
        <v>210.57749999999999</v>
      </c>
      <c r="H10" s="45">
        <v>142.46</v>
      </c>
      <c r="I10" s="45">
        <v>4.8319999999999999</v>
      </c>
      <c r="J10" s="45">
        <v>0.66</v>
      </c>
      <c r="K10" s="45">
        <f t="shared" si="2"/>
        <v>688.36671999999999</v>
      </c>
      <c r="L10" s="45">
        <f t="shared" si="4"/>
        <v>94.023600000000016</v>
      </c>
      <c r="M10" s="45">
        <f t="shared" si="3"/>
        <v>310.37227999999993</v>
      </c>
      <c r="N10" s="45">
        <f t="shared" si="3"/>
        <v>116.55389999999997</v>
      </c>
      <c r="O10" s="56"/>
    </row>
    <row r="11" spans="1:15" ht="24.95" customHeight="1">
      <c r="A11" s="46">
        <v>4</v>
      </c>
      <c r="B11" s="47" t="s">
        <v>15</v>
      </c>
      <c r="C11" s="45">
        <v>89.45</v>
      </c>
      <c r="D11" s="45">
        <v>0.32</v>
      </c>
      <c r="E11" s="45">
        <v>0.04</v>
      </c>
      <c r="F11" s="45">
        <f t="shared" si="0"/>
        <v>28.624000000000002</v>
      </c>
      <c r="G11" s="45">
        <f t="shared" si="1"/>
        <v>3.5780000000000003</v>
      </c>
      <c r="H11" s="45">
        <v>2.6</v>
      </c>
      <c r="I11" s="45">
        <v>0.61199999999999999</v>
      </c>
      <c r="J11" s="45">
        <v>6.6000000000000003E-2</v>
      </c>
      <c r="K11" s="45">
        <f t="shared" si="2"/>
        <v>1.5911999999999999</v>
      </c>
      <c r="L11" s="45">
        <f t="shared" si="4"/>
        <v>0.1716</v>
      </c>
      <c r="M11" s="45">
        <f t="shared" si="3"/>
        <v>27.032800000000002</v>
      </c>
      <c r="N11" s="45">
        <f t="shared" si="3"/>
        <v>3.4064000000000001</v>
      </c>
      <c r="O11" s="56"/>
    </row>
    <row r="12" spans="1:15" ht="24.95" customHeight="1">
      <c r="A12" s="46">
        <v>5</v>
      </c>
      <c r="B12" s="47" t="s">
        <v>17</v>
      </c>
      <c r="C12" s="45">
        <v>192.18</v>
      </c>
      <c r="D12" s="45">
        <v>1.26</v>
      </c>
      <c r="E12" s="45">
        <v>0.22</v>
      </c>
      <c r="F12" s="45">
        <f t="shared" si="0"/>
        <v>242.14680000000001</v>
      </c>
      <c r="G12" s="45">
        <f t="shared" si="1"/>
        <v>42.279600000000002</v>
      </c>
      <c r="H12" s="45">
        <v>40.86</v>
      </c>
      <c r="I12" s="45">
        <v>6.59</v>
      </c>
      <c r="J12" s="45">
        <v>0.82</v>
      </c>
      <c r="K12" s="45">
        <f t="shared" si="2"/>
        <v>269.26740000000001</v>
      </c>
      <c r="L12" s="45">
        <f t="shared" si="4"/>
        <v>33.505199999999995</v>
      </c>
      <c r="M12" s="45">
        <f t="shared" si="3"/>
        <v>-27.120599999999996</v>
      </c>
      <c r="N12" s="45">
        <f t="shared" si="3"/>
        <v>8.7744000000000071</v>
      </c>
      <c r="O12" s="56"/>
    </row>
    <row r="13" spans="1:15" ht="24.95" customHeight="1">
      <c r="A13" s="46">
        <v>6</v>
      </c>
      <c r="B13" s="47" t="s">
        <v>19</v>
      </c>
      <c r="C13" s="45">
        <v>553.85</v>
      </c>
      <c r="D13" s="45">
        <v>1.1599999999999999</v>
      </c>
      <c r="E13" s="45">
        <v>0.3</v>
      </c>
      <c r="F13" s="45">
        <f t="shared" si="0"/>
        <v>642.46600000000001</v>
      </c>
      <c r="G13" s="45">
        <f t="shared" si="1"/>
        <v>166.155</v>
      </c>
      <c r="H13" s="45">
        <v>274.12</v>
      </c>
      <c r="I13" s="45">
        <v>4.68</v>
      </c>
      <c r="J13" s="45">
        <v>0.6</v>
      </c>
      <c r="K13" s="45">
        <f t="shared" si="2"/>
        <v>1282.8815999999999</v>
      </c>
      <c r="L13" s="45">
        <f t="shared" si="4"/>
        <v>164.47200000000001</v>
      </c>
      <c r="M13" s="45">
        <f t="shared" si="3"/>
        <v>-640.41559999999993</v>
      </c>
      <c r="N13" s="45">
        <f t="shared" si="3"/>
        <v>1.6829999999999927</v>
      </c>
      <c r="O13" s="56"/>
    </row>
    <row r="14" spans="1:15" ht="24.95" customHeight="1">
      <c r="A14" s="46">
        <v>7</v>
      </c>
      <c r="B14" s="47" t="s">
        <v>21</v>
      </c>
      <c r="C14" s="45">
        <v>247.88</v>
      </c>
      <c r="D14" s="45">
        <v>1.61</v>
      </c>
      <c r="E14" s="45">
        <v>0.35</v>
      </c>
      <c r="F14" s="45">
        <f t="shared" si="0"/>
        <v>399.08680000000004</v>
      </c>
      <c r="G14" s="45">
        <f t="shared" si="1"/>
        <v>86.757999999999996</v>
      </c>
      <c r="H14" s="45">
        <v>142.05000000000001</v>
      </c>
      <c r="I14" s="45">
        <v>4.6619999999999999</v>
      </c>
      <c r="J14" s="45">
        <v>0.65</v>
      </c>
      <c r="K14" s="45">
        <f t="shared" si="2"/>
        <v>662.23710000000005</v>
      </c>
      <c r="L14" s="45">
        <f t="shared" si="4"/>
        <v>92.33250000000001</v>
      </c>
      <c r="M14" s="45">
        <f t="shared" si="3"/>
        <v>-263.15030000000002</v>
      </c>
      <c r="N14" s="45">
        <f t="shared" si="3"/>
        <v>-5.5745000000000147</v>
      </c>
      <c r="O14" s="56"/>
    </row>
    <row r="15" spans="1:15" ht="24.95" customHeight="1">
      <c r="A15" s="46">
        <v>8</v>
      </c>
      <c r="B15" s="47" t="s">
        <v>22</v>
      </c>
      <c r="C15" s="45">
        <v>494.95</v>
      </c>
      <c r="D15" s="45">
        <v>0.83</v>
      </c>
      <c r="E15" s="45">
        <v>0.2</v>
      </c>
      <c r="F15" s="45">
        <f t="shared" si="0"/>
        <v>410.80849999999998</v>
      </c>
      <c r="G15" s="45">
        <f t="shared" si="1"/>
        <v>98.990000000000009</v>
      </c>
      <c r="H15" s="45">
        <v>225.52</v>
      </c>
      <c r="I15" s="45">
        <v>5.6319999999999997</v>
      </c>
      <c r="J15" s="45">
        <v>0.72</v>
      </c>
      <c r="K15" s="45">
        <f t="shared" si="2"/>
        <v>1270.1286399999999</v>
      </c>
      <c r="L15" s="45">
        <f t="shared" si="4"/>
        <v>162.37440000000001</v>
      </c>
      <c r="M15" s="45">
        <f t="shared" si="3"/>
        <v>-859.32013999999992</v>
      </c>
      <c r="N15" s="45">
        <f t="shared" si="3"/>
        <v>-63.384399999999999</v>
      </c>
    </row>
    <row r="16" spans="1:15" ht="24.95" customHeight="1">
      <c r="A16" s="46">
        <v>9</v>
      </c>
      <c r="B16" s="47" t="s">
        <v>23</v>
      </c>
      <c r="C16" s="45">
        <v>479.75</v>
      </c>
      <c r="D16" s="45">
        <v>1.1200000000000001</v>
      </c>
      <c r="E16" s="45">
        <v>0.27</v>
      </c>
      <c r="F16" s="45">
        <f t="shared" si="0"/>
        <v>537.32000000000005</v>
      </c>
      <c r="G16" s="45">
        <f t="shared" si="1"/>
        <v>129.5325</v>
      </c>
      <c r="H16" s="45">
        <v>90.921999999999997</v>
      </c>
      <c r="I16" s="45">
        <v>4.032</v>
      </c>
      <c r="J16" s="45">
        <v>0.55000000000000004</v>
      </c>
      <c r="K16" s="45">
        <f t="shared" si="2"/>
        <v>366.59750400000001</v>
      </c>
      <c r="L16" s="45">
        <f t="shared" si="4"/>
        <v>50.007100000000001</v>
      </c>
      <c r="M16" s="45">
        <f t="shared" si="3"/>
        <v>170.72249600000004</v>
      </c>
      <c r="N16" s="45">
        <f t="shared" si="3"/>
        <v>79.525399999999991</v>
      </c>
    </row>
    <row r="17" spans="1:14" ht="24.95" customHeight="1">
      <c r="A17" s="46">
        <v>10</v>
      </c>
      <c r="B17" s="47" t="s">
        <v>24</v>
      </c>
      <c r="C17" s="45">
        <v>198.72</v>
      </c>
      <c r="D17" s="45">
        <v>0.68</v>
      </c>
      <c r="E17" s="45">
        <v>0.08</v>
      </c>
      <c r="F17" s="45">
        <f t="shared" si="0"/>
        <v>135.12960000000001</v>
      </c>
      <c r="G17" s="45">
        <f t="shared" si="1"/>
        <v>15.897600000000001</v>
      </c>
      <c r="H17" s="45">
        <v>35.979999999999997</v>
      </c>
      <c r="I17" s="45">
        <v>1.94</v>
      </c>
      <c r="J17" s="45">
        <v>0.3</v>
      </c>
      <c r="K17" s="45">
        <f t="shared" si="2"/>
        <v>69.801199999999994</v>
      </c>
      <c r="L17" s="45">
        <f t="shared" si="4"/>
        <v>10.793999999999999</v>
      </c>
      <c r="M17" s="45">
        <f t="shared" si="3"/>
        <v>65.328400000000016</v>
      </c>
      <c r="N17" s="45">
        <f t="shared" si="3"/>
        <v>5.1036000000000019</v>
      </c>
    </row>
    <row r="18" spans="1:14" ht="24.95" customHeight="1">
      <c r="A18" s="46">
        <v>11</v>
      </c>
      <c r="B18" s="47" t="s">
        <v>25</v>
      </c>
      <c r="C18" s="45">
        <v>135.30000000000001</v>
      </c>
      <c r="D18" s="45">
        <v>0.42</v>
      </c>
      <c r="E18" s="45">
        <v>0.04</v>
      </c>
      <c r="F18" s="45">
        <f t="shared" si="0"/>
        <v>56.826000000000001</v>
      </c>
      <c r="G18" s="45">
        <f t="shared" si="1"/>
        <v>5.4120000000000008</v>
      </c>
      <c r="H18" s="45">
        <v>2.9</v>
      </c>
      <c r="I18" s="45">
        <v>0.61</v>
      </c>
      <c r="J18" s="45">
        <v>5.6000000000000001E-2</v>
      </c>
      <c r="K18" s="45">
        <f t="shared" si="2"/>
        <v>1.7689999999999999</v>
      </c>
      <c r="L18" s="45">
        <f t="shared" si="4"/>
        <v>0.16239999999999999</v>
      </c>
      <c r="M18" s="45">
        <f t="shared" si="3"/>
        <v>55.057000000000002</v>
      </c>
      <c r="N18" s="45">
        <f t="shared" si="3"/>
        <v>5.2496000000000009</v>
      </c>
    </row>
    <row r="19" spans="1:14" ht="24.95" customHeight="1">
      <c r="A19" s="46">
        <v>12</v>
      </c>
      <c r="B19" s="47" t="s">
        <v>26</v>
      </c>
      <c r="C19" s="45">
        <v>177.24</v>
      </c>
      <c r="D19" s="45">
        <v>0.6</v>
      </c>
      <c r="E19" s="45">
        <v>0.06</v>
      </c>
      <c r="F19" s="45">
        <f t="shared" si="0"/>
        <v>106.34400000000001</v>
      </c>
      <c r="G19" s="45">
        <f t="shared" si="1"/>
        <v>10.634399999999999</v>
      </c>
      <c r="H19" s="45">
        <v>36.93</v>
      </c>
      <c r="I19" s="45">
        <v>3.26</v>
      </c>
      <c r="J19" s="45">
        <v>0.36</v>
      </c>
      <c r="K19" s="45">
        <f t="shared" si="2"/>
        <v>120.39179999999999</v>
      </c>
      <c r="L19" s="45">
        <f t="shared" si="4"/>
        <v>13.294799999999999</v>
      </c>
      <c r="M19" s="45">
        <f t="shared" si="3"/>
        <v>-14.047799999999981</v>
      </c>
      <c r="N19" s="45">
        <f t="shared" si="3"/>
        <v>-2.6603999999999992</v>
      </c>
    </row>
  </sheetData>
  <mergeCells count="20">
    <mergeCell ref="A1:N1"/>
    <mergeCell ref="A2:N2"/>
    <mergeCell ref="A4:A6"/>
    <mergeCell ref="B4:B6"/>
    <mergeCell ref="C4:E4"/>
    <mergeCell ref="F4:G4"/>
    <mergeCell ref="H4:J4"/>
    <mergeCell ref="A7:B7"/>
    <mergeCell ref="M5:M6"/>
    <mergeCell ref="N5:N6"/>
    <mergeCell ref="K4:L4"/>
    <mergeCell ref="M4:N4"/>
    <mergeCell ref="C5:C6"/>
    <mergeCell ref="D5:E5"/>
    <mergeCell ref="F5:F6"/>
    <mergeCell ref="G5:G6"/>
    <mergeCell ref="H5:H6"/>
    <mergeCell ref="I5:J5"/>
    <mergeCell ref="K5:K6"/>
    <mergeCell ref="L5:L6"/>
  </mergeCells>
  <printOptions horizontalCentered="1"/>
  <pageMargins left="0.19685039370078741" right="0.19685039370078741" top="0.78740157480314965" bottom="0.19685039370078741" header="0.51181102362204722" footer="0.19685039370078741"/>
  <pageSetup paperSize="9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19"/>
  <sheetViews>
    <sheetView zoomScale="115" zoomScaleNormal="115" zoomScaleSheetLayoutView="75" workbookViewId="0">
      <selection activeCell="J15" sqref="J15"/>
    </sheetView>
  </sheetViews>
  <sheetFormatPr defaultRowHeight="14.25"/>
  <cols>
    <col min="1" max="1" width="5" style="2" customWidth="1"/>
    <col min="2" max="2" width="15.5703125" style="1" customWidth="1"/>
    <col min="3" max="3" width="12.7109375" style="1" customWidth="1"/>
    <col min="4" max="4" width="8.7109375" style="1" customWidth="1"/>
    <col min="5" max="6" width="9.7109375" style="1" customWidth="1"/>
    <col min="7" max="7" width="9.140625" style="1"/>
    <col min="8" max="8" width="10.42578125" style="1" customWidth="1"/>
    <col min="9" max="9" width="9.28515625" style="1" bestFit="1" customWidth="1"/>
    <col min="10" max="10" width="6.85546875" style="1" customWidth="1"/>
    <col min="11" max="11" width="9.85546875" style="1" bestFit="1" customWidth="1"/>
    <col min="12" max="12" width="8.85546875" style="1" customWidth="1"/>
    <col min="13" max="13" width="10.140625" style="1" customWidth="1"/>
    <col min="14" max="254" width="9.140625" style="1"/>
    <col min="255" max="255" width="5.28515625" style="1" customWidth="1"/>
    <col min="256" max="256" width="5" style="1" customWidth="1"/>
    <col min="257" max="257" width="11.7109375" style="1" customWidth="1"/>
    <col min="258" max="258" width="7.42578125" style="1" customWidth="1"/>
    <col min="259" max="259" width="12.7109375" style="1" customWidth="1"/>
    <col min="260" max="260" width="8.7109375" style="1" customWidth="1"/>
    <col min="261" max="262" width="9.7109375" style="1" customWidth="1"/>
    <col min="263" max="263" width="9.140625" style="1"/>
    <col min="264" max="264" width="10.42578125" style="1" customWidth="1"/>
    <col min="265" max="265" width="9.28515625" style="1" bestFit="1" customWidth="1"/>
    <col min="266" max="266" width="6.85546875" style="1" customWidth="1"/>
    <col min="267" max="267" width="9.85546875" style="1" bestFit="1" customWidth="1"/>
    <col min="268" max="268" width="8.85546875" style="1" customWidth="1"/>
    <col min="269" max="269" width="10.140625" style="1" customWidth="1"/>
    <col min="270" max="510" width="9.140625" style="1"/>
    <col min="511" max="511" width="5.28515625" style="1" customWidth="1"/>
    <col min="512" max="512" width="5" style="1" customWidth="1"/>
    <col min="513" max="513" width="11.7109375" style="1" customWidth="1"/>
    <col min="514" max="514" width="7.42578125" style="1" customWidth="1"/>
    <col min="515" max="515" width="12.7109375" style="1" customWidth="1"/>
    <col min="516" max="516" width="8.7109375" style="1" customWidth="1"/>
    <col min="517" max="518" width="9.7109375" style="1" customWidth="1"/>
    <col min="519" max="519" width="9.140625" style="1"/>
    <col min="520" max="520" width="10.42578125" style="1" customWidth="1"/>
    <col min="521" max="521" width="9.28515625" style="1" bestFit="1" customWidth="1"/>
    <col min="522" max="522" width="6.85546875" style="1" customWidth="1"/>
    <col min="523" max="523" width="9.85546875" style="1" bestFit="1" customWidth="1"/>
    <col min="524" max="524" width="8.85546875" style="1" customWidth="1"/>
    <col min="525" max="525" width="10.140625" style="1" customWidth="1"/>
    <col min="526" max="766" width="9.140625" style="1"/>
    <col min="767" max="767" width="5.28515625" style="1" customWidth="1"/>
    <col min="768" max="768" width="5" style="1" customWidth="1"/>
    <col min="769" max="769" width="11.7109375" style="1" customWidth="1"/>
    <col min="770" max="770" width="7.42578125" style="1" customWidth="1"/>
    <col min="771" max="771" width="12.7109375" style="1" customWidth="1"/>
    <col min="772" max="772" width="8.7109375" style="1" customWidth="1"/>
    <col min="773" max="774" width="9.7109375" style="1" customWidth="1"/>
    <col min="775" max="775" width="9.140625" style="1"/>
    <col min="776" max="776" width="10.42578125" style="1" customWidth="1"/>
    <col min="777" max="777" width="9.28515625" style="1" bestFit="1" customWidth="1"/>
    <col min="778" max="778" width="6.85546875" style="1" customWidth="1"/>
    <col min="779" max="779" width="9.85546875" style="1" bestFit="1" customWidth="1"/>
    <col min="780" max="780" width="8.85546875" style="1" customWidth="1"/>
    <col min="781" max="781" width="10.140625" style="1" customWidth="1"/>
    <col min="782" max="1022" width="9.140625" style="1"/>
    <col min="1023" max="1023" width="5.28515625" style="1" customWidth="1"/>
    <col min="1024" max="1024" width="5" style="1" customWidth="1"/>
    <col min="1025" max="1025" width="11.7109375" style="1" customWidth="1"/>
    <col min="1026" max="1026" width="7.42578125" style="1" customWidth="1"/>
    <col min="1027" max="1027" width="12.7109375" style="1" customWidth="1"/>
    <col min="1028" max="1028" width="8.7109375" style="1" customWidth="1"/>
    <col min="1029" max="1030" width="9.7109375" style="1" customWidth="1"/>
    <col min="1031" max="1031" width="9.140625" style="1"/>
    <col min="1032" max="1032" width="10.42578125" style="1" customWidth="1"/>
    <col min="1033" max="1033" width="9.28515625" style="1" bestFit="1" customWidth="1"/>
    <col min="1034" max="1034" width="6.85546875" style="1" customWidth="1"/>
    <col min="1035" max="1035" width="9.85546875" style="1" bestFit="1" customWidth="1"/>
    <col min="1036" max="1036" width="8.85546875" style="1" customWidth="1"/>
    <col min="1037" max="1037" width="10.140625" style="1" customWidth="1"/>
    <col min="1038" max="1278" width="9.140625" style="1"/>
    <col min="1279" max="1279" width="5.28515625" style="1" customWidth="1"/>
    <col min="1280" max="1280" width="5" style="1" customWidth="1"/>
    <col min="1281" max="1281" width="11.7109375" style="1" customWidth="1"/>
    <col min="1282" max="1282" width="7.42578125" style="1" customWidth="1"/>
    <col min="1283" max="1283" width="12.7109375" style="1" customWidth="1"/>
    <col min="1284" max="1284" width="8.7109375" style="1" customWidth="1"/>
    <col min="1285" max="1286" width="9.7109375" style="1" customWidth="1"/>
    <col min="1287" max="1287" width="9.140625" style="1"/>
    <col min="1288" max="1288" width="10.42578125" style="1" customWidth="1"/>
    <col min="1289" max="1289" width="9.28515625" style="1" bestFit="1" customWidth="1"/>
    <col min="1290" max="1290" width="6.85546875" style="1" customWidth="1"/>
    <col min="1291" max="1291" width="9.85546875" style="1" bestFit="1" customWidth="1"/>
    <col min="1292" max="1292" width="8.85546875" style="1" customWidth="1"/>
    <col min="1293" max="1293" width="10.140625" style="1" customWidth="1"/>
    <col min="1294" max="1534" width="9.140625" style="1"/>
    <col min="1535" max="1535" width="5.28515625" style="1" customWidth="1"/>
    <col min="1536" max="1536" width="5" style="1" customWidth="1"/>
    <col min="1537" max="1537" width="11.7109375" style="1" customWidth="1"/>
    <col min="1538" max="1538" width="7.42578125" style="1" customWidth="1"/>
    <col min="1539" max="1539" width="12.7109375" style="1" customWidth="1"/>
    <col min="1540" max="1540" width="8.7109375" style="1" customWidth="1"/>
    <col min="1541" max="1542" width="9.7109375" style="1" customWidth="1"/>
    <col min="1543" max="1543" width="9.140625" style="1"/>
    <col min="1544" max="1544" width="10.42578125" style="1" customWidth="1"/>
    <col min="1545" max="1545" width="9.28515625" style="1" bestFit="1" customWidth="1"/>
    <col min="1546" max="1546" width="6.85546875" style="1" customWidth="1"/>
    <col min="1547" max="1547" width="9.85546875" style="1" bestFit="1" customWidth="1"/>
    <col min="1548" max="1548" width="8.85546875" style="1" customWidth="1"/>
    <col min="1549" max="1549" width="10.140625" style="1" customWidth="1"/>
    <col min="1550" max="1790" width="9.140625" style="1"/>
    <col min="1791" max="1791" width="5.28515625" style="1" customWidth="1"/>
    <col min="1792" max="1792" width="5" style="1" customWidth="1"/>
    <col min="1793" max="1793" width="11.7109375" style="1" customWidth="1"/>
    <col min="1794" max="1794" width="7.42578125" style="1" customWidth="1"/>
    <col min="1795" max="1795" width="12.7109375" style="1" customWidth="1"/>
    <col min="1796" max="1796" width="8.7109375" style="1" customWidth="1"/>
    <col min="1797" max="1798" width="9.7109375" style="1" customWidth="1"/>
    <col min="1799" max="1799" width="9.140625" style="1"/>
    <col min="1800" max="1800" width="10.42578125" style="1" customWidth="1"/>
    <col min="1801" max="1801" width="9.28515625" style="1" bestFit="1" customWidth="1"/>
    <col min="1802" max="1802" width="6.85546875" style="1" customWidth="1"/>
    <col min="1803" max="1803" width="9.85546875" style="1" bestFit="1" customWidth="1"/>
    <col min="1804" max="1804" width="8.85546875" style="1" customWidth="1"/>
    <col min="1805" max="1805" width="10.140625" style="1" customWidth="1"/>
    <col min="1806" max="2046" width="9.140625" style="1"/>
    <col min="2047" max="2047" width="5.28515625" style="1" customWidth="1"/>
    <col min="2048" max="2048" width="5" style="1" customWidth="1"/>
    <col min="2049" max="2049" width="11.7109375" style="1" customWidth="1"/>
    <col min="2050" max="2050" width="7.42578125" style="1" customWidth="1"/>
    <col min="2051" max="2051" width="12.7109375" style="1" customWidth="1"/>
    <col min="2052" max="2052" width="8.7109375" style="1" customWidth="1"/>
    <col min="2053" max="2054" width="9.7109375" style="1" customWidth="1"/>
    <col min="2055" max="2055" width="9.140625" style="1"/>
    <col min="2056" max="2056" width="10.42578125" style="1" customWidth="1"/>
    <col min="2057" max="2057" width="9.28515625" style="1" bestFit="1" customWidth="1"/>
    <col min="2058" max="2058" width="6.85546875" style="1" customWidth="1"/>
    <col min="2059" max="2059" width="9.85546875" style="1" bestFit="1" customWidth="1"/>
    <col min="2060" max="2060" width="8.85546875" style="1" customWidth="1"/>
    <col min="2061" max="2061" width="10.140625" style="1" customWidth="1"/>
    <col min="2062" max="2302" width="9.140625" style="1"/>
    <col min="2303" max="2303" width="5.28515625" style="1" customWidth="1"/>
    <col min="2304" max="2304" width="5" style="1" customWidth="1"/>
    <col min="2305" max="2305" width="11.7109375" style="1" customWidth="1"/>
    <col min="2306" max="2306" width="7.42578125" style="1" customWidth="1"/>
    <col min="2307" max="2307" width="12.7109375" style="1" customWidth="1"/>
    <col min="2308" max="2308" width="8.7109375" style="1" customWidth="1"/>
    <col min="2309" max="2310" width="9.7109375" style="1" customWidth="1"/>
    <col min="2311" max="2311" width="9.140625" style="1"/>
    <col min="2312" max="2312" width="10.42578125" style="1" customWidth="1"/>
    <col min="2313" max="2313" width="9.28515625" style="1" bestFit="1" customWidth="1"/>
    <col min="2314" max="2314" width="6.85546875" style="1" customWidth="1"/>
    <col min="2315" max="2315" width="9.85546875" style="1" bestFit="1" customWidth="1"/>
    <col min="2316" max="2316" width="8.85546875" style="1" customWidth="1"/>
    <col min="2317" max="2317" width="10.140625" style="1" customWidth="1"/>
    <col min="2318" max="2558" width="9.140625" style="1"/>
    <col min="2559" max="2559" width="5.28515625" style="1" customWidth="1"/>
    <col min="2560" max="2560" width="5" style="1" customWidth="1"/>
    <col min="2561" max="2561" width="11.7109375" style="1" customWidth="1"/>
    <col min="2562" max="2562" width="7.42578125" style="1" customWidth="1"/>
    <col min="2563" max="2563" width="12.7109375" style="1" customWidth="1"/>
    <col min="2564" max="2564" width="8.7109375" style="1" customWidth="1"/>
    <col min="2565" max="2566" width="9.7109375" style="1" customWidth="1"/>
    <col min="2567" max="2567" width="9.140625" style="1"/>
    <col min="2568" max="2568" width="10.42578125" style="1" customWidth="1"/>
    <col min="2569" max="2569" width="9.28515625" style="1" bestFit="1" customWidth="1"/>
    <col min="2570" max="2570" width="6.85546875" style="1" customWidth="1"/>
    <col min="2571" max="2571" width="9.85546875" style="1" bestFit="1" customWidth="1"/>
    <col min="2572" max="2572" width="8.85546875" style="1" customWidth="1"/>
    <col min="2573" max="2573" width="10.140625" style="1" customWidth="1"/>
    <col min="2574" max="2814" width="9.140625" style="1"/>
    <col min="2815" max="2815" width="5.28515625" style="1" customWidth="1"/>
    <col min="2816" max="2816" width="5" style="1" customWidth="1"/>
    <col min="2817" max="2817" width="11.7109375" style="1" customWidth="1"/>
    <col min="2818" max="2818" width="7.42578125" style="1" customWidth="1"/>
    <col min="2819" max="2819" width="12.7109375" style="1" customWidth="1"/>
    <col min="2820" max="2820" width="8.7109375" style="1" customWidth="1"/>
    <col min="2821" max="2822" width="9.7109375" style="1" customWidth="1"/>
    <col min="2823" max="2823" width="9.140625" style="1"/>
    <col min="2824" max="2824" width="10.42578125" style="1" customWidth="1"/>
    <col min="2825" max="2825" width="9.28515625" style="1" bestFit="1" customWidth="1"/>
    <col min="2826" max="2826" width="6.85546875" style="1" customWidth="1"/>
    <col min="2827" max="2827" width="9.85546875" style="1" bestFit="1" customWidth="1"/>
    <col min="2828" max="2828" width="8.85546875" style="1" customWidth="1"/>
    <col min="2829" max="2829" width="10.140625" style="1" customWidth="1"/>
    <col min="2830" max="3070" width="9.140625" style="1"/>
    <col min="3071" max="3071" width="5.28515625" style="1" customWidth="1"/>
    <col min="3072" max="3072" width="5" style="1" customWidth="1"/>
    <col min="3073" max="3073" width="11.7109375" style="1" customWidth="1"/>
    <col min="3074" max="3074" width="7.42578125" style="1" customWidth="1"/>
    <col min="3075" max="3075" width="12.7109375" style="1" customWidth="1"/>
    <col min="3076" max="3076" width="8.7109375" style="1" customWidth="1"/>
    <col min="3077" max="3078" width="9.7109375" style="1" customWidth="1"/>
    <col min="3079" max="3079" width="9.140625" style="1"/>
    <col min="3080" max="3080" width="10.42578125" style="1" customWidth="1"/>
    <col min="3081" max="3081" width="9.28515625" style="1" bestFit="1" customWidth="1"/>
    <col min="3082" max="3082" width="6.85546875" style="1" customWidth="1"/>
    <col min="3083" max="3083" width="9.85546875" style="1" bestFit="1" customWidth="1"/>
    <col min="3084" max="3084" width="8.85546875" style="1" customWidth="1"/>
    <col min="3085" max="3085" width="10.140625" style="1" customWidth="1"/>
    <col min="3086" max="3326" width="9.140625" style="1"/>
    <col min="3327" max="3327" width="5.28515625" style="1" customWidth="1"/>
    <col min="3328" max="3328" width="5" style="1" customWidth="1"/>
    <col min="3329" max="3329" width="11.7109375" style="1" customWidth="1"/>
    <col min="3330" max="3330" width="7.42578125" style="1" customWidth="1"/>
    <col min="3331" max="3331" width="12.7109375" style="1" customWidth="1"/>
    <col min="3332" max="3332" width="8.7109375" style="1" customWidth="1"/>
    <col min="3333" max="3334" width="9.7109375" style="1" customWidth="1"/>
    <col min="3335" max="3335" width="9.140625" style="1"/>
    <col min="3336" max="3336" width="10.42578125" style="1" customWidth="1"/>
    <col min="3337" max="3337" width="9.28515625" style="1" bestFit="1" customWidth="1"/>
    <col min="3338" max="3338" width="6.85546875" style="1" customWidth="1"/>
    <col min="3339" max="3339" width="9.85546875" style="1" bestFit="1" customWidth="1"/>
    <col min="3340" max="3340" width="8.85546875" style="1" customWidth="1"/>
    <col min="3341" max="3341" width="10.140625" style="1" customWidth="1"/>
    <col min="3342" max="3582" width="9.140625" style="1"/>
    <col min="3583" max="3583" width="5.28515625" style="1" customWidth="1"/>
    <col min="3584" max="3584" width="5" style="1" customWidth="1"/>
    <col min="3585" max="3585" width="11.7109375" style="1" customWidth="1"/>
    <col min="3586" max="3586" width="7.42578125" style="1" customWidth="1"/>
    <col min="3587" max="3587" width="12.7109375" style="1" customWidth="1"/>
    <col min="3588" max="3588" width="8.7109375" style="1" customWidth="1"/>
    <col min="3589" max="3590" width="9.7109375" style="1" customWidth="1"/>
    <col min="3591" max="3591" width="9.140625" style="1"/>
    <col min="3592" max="3592" width="10.42578125" style="1" customWidth="1"/>
    <col min="3593" max="3593" width="9.28515625" style="1" bestFit="1" customWidth="1"/>
    <col min="3594" max="3594" width="6.85546875" style="1" customWidth="1"/>
    <col min="3595" max="3595" width="9.85546875" style="1" bestFit="1" customWidth="1"/>
    <col min="3596" max="3596" width="8.85546875" style="1" customWidth="1"/>
    <col min="3597" max="3597" width="10.140625" style="1" customWidth="1"/>
    <col min="3598" max="3838" width="9.140625" style="1"/>
    <col min="3839" max="3839" width="5.28515625" style="1" customWidth="1"/>
    <col min="3840" max="3840" width="5" style="1" customWidth="1"/>
    <col min="3841" max="3841" width="11.7109375" style="1" customWidth="1"/>
    <col min="3842" max="3842" width="7.42578125" style="1" customWidth="1"/>
    <col min="3843" max="3843" width="12.7109375" style="1" customWidth="1"/>
    <col min="3844" max="3844" width="8.7109375" style="1" customWidth="1"/>
    <col min="3845" max="3846" width="9.7109375" style="1" customWidth="1"/>
    <col min="3847" max="3847" width="9.140625" style="1"/>
    <col min="3848" max="3848" width="10.42578125" style="1" customWidth="1"/>
    <col min="3849" max="3849" width="9.28515625" style="1" bestFit="1" customWidth="1"/>
    <col min="3850" max="3850" width="6.85546875" style="1" customWidth="1"/>
    <col min="3851" max="3851" width="9.85546875" style="1" bestFit="1" customWidth="1"/>
    <col min="3852" max="3852" width="8.85546875" style="1" customWidth="1"/>
    <col min="3853" max="3853" width="10.140625" style="1" customWidth="1"/>
    <col min="3854" max="4094" width="9.140625" style="1"/>
    <col min="4095" max="4095" width="5.28515625" style="1" customWidth="1"/>
    <col min="4096" max="4096" width="5" style="1" customWidth="1"/>
    <col min="4097" max="4097" width="11.7109375" style="1" customWidth="1"/>
    <col min="4098" max="4098" width="7.42578125" style="1" customWidth="1"/>
    <col min="4099" max="4099" width="12.7109375" style="1" customWidth="1"/>
    <col min="4100" max="4100" width="8.7109375" style="1" customWidth="1"/>
    <col min="4101" max="4102" width="9.7109375" style="1" customWidth="1"/>
    <col min="4103" max="4103" width="9.140625" style="1"/>
    <col min="4104" max="4104" width="10.42578125" style="1" customWidth="1"/>
    <col min="4105" max="4105" width="9.28515625" style="1" bestFit="1" customWidth="1"/>
    <col min="4106" max="4106" width="6.85546875" style="1" customWidth="1"/>
    <col min="4107" max="4107" width="9.85546875" style="1" bestFit="1" customWidth="1"/>
    <col min="4108" max="4108" width="8.85546875" style="1" customWidth="1"/>
    <col min="4109" max="4109" width="10.140625" style="1" customWidth="1"/>
    <col min="4110" max="4350" width="9.140625" style="1"/>
    <col min="4351" max="4351" width="5.28515625" style="1" customWidth="1"/>
    <col min="4352" max="4352" width="5" style="1" customWidth="1"/>
    <col min="4353" max="4353" width="11.7109375" style="1" customWidth="1"/>
    <col min="4354" max="4354" width="7.42578125" style="1" customWidth="1"/>
    <col min="4355" max="4355" width="12.7109375" style="1" customWidth="1"/>
    <col min="4356" max="4356" width="8.7109375" style="1" customWidth="1"/>
    <col min="4357" max="4358" width="9.7109375" style="1" customWidth="1"/>
    <col min="4359" max="4359" width="9.140625" style="1"/>
    <col min="4360" max="4360" width="10.42578125" style="1" customWidth="1"/>
    <col min="4361" max="4361" width="9.28515625" style="1" bestFit="1" customWidth="1"/>
    <col min="4362" max="4362" width="6.85546875" style="1" customWidth="1"/>
    <col min="4363" max="4363" width="9.85546875" style="1" bestFit="1" customWidth="1"/>
    <col min="4364" max="4364" width="8.85546875" style="1" customWidth="1"/>
    <col min="4365" max="4365" width="10.140625" style="1" customWidth="1"/>
    <col min="4366" max="4606" width="9.140625" style="1"/>
    <col min="4607" max="4607" width="5.28515625" style="1" customWidth="1"/>
    <col min="4608" max="4608" width="5" style="1" customWidth="1"/>
    <col min="4609" max="4609" width="11.7109375" style="1" customWidth="1"/>
    <col min="4610" max="4610" width="7.42578125" style="1" customWidth="1"/>
    <col min="4611" max="4611" width="12.7109375" style="1" customWidth="1"/>
    <col min="4612" max="4612" width="8.7109375" style="1" customWidth="1"/>
    <col min="4613" max="4614" width="9.7109375" style="1" customWidth="1"/>
    <col min="4615" max="4615" width="9.140625" style="1"/>
    <col min="4616" max="4616" width="10.42578125" style="1" customWidth="1"/>
    <col min="4617" max="4617" width="9.28515625" style="1" bestFit="1" customWidth="1"/>
    <col min="4618" max="4618" width="6.85546875" style="1" customWidth="1"/>
    <col min="4619" max="4619" width="9.85546875" style="1" bestFit="1" customWidth="1"/>
    <col min="4620" max="4620" width="8.85546875" style="1" customWidth="1"/>
    <col min="4621" max="4621" width="10.140625" style="1" customWidth="1"/>
    <col min="4622" max="4862" width="9.140625" style="1"/>
    <col min="4863" max="4863" width="5.28515625" style="1" customWidth="1"/>
    <col min="4864" max="4864" width="5" style="1" customWidth="1"/>
    <col min="4865" max="4865" width="11.7109375" style="1" customWidth="1"/>
    <col min="4866" max="4866" width="7.42578125" style="1" customWidth="1"/>
    <col min="4867" max="4867" width="12.7109375" style="1" customWidth="1"/>
    <col min="4868" max="4868" width="8.7109375" style="1" customWidth="1"/>
    <col min="4869" max="4870" width="9.7109375" style="1" customWidth="1"/>
    <col min="4871" max="4871" width="9.140625" style="1"/>
    <col min="4872" max="4872" width="10.42578125" style="1" customWidth="1"/>
    <col min="4873" max="4873" width="9.28515625" style="1" bestFit="1" customWidth="1"/>
    <col min="4874" max="4874" width="6.85546875" style="1" customWidth="1"/>
    <col min="4875" max="4875" width="9.85546875" style="1" bestFit="1" customWidth="1"/>
    <col min="4876" max="4876" width="8.85546875" style="1" customWidth="1"/>
    <col min="4877" max="4877" width="10.140625" style="1" customWidth="1"/>
    <col min="4878" max="5118" width="9.140625" style="1"/>
    <col min="5119" max="5119" width="5.28515625" style="1" customWidth="1"/>
    <col min="5120" max="5120" width="5" style="1" customWidth="1"/>
    <col min="5121" max="5121" width="11.7109375" style="1" customWidth="1"/>
    <col min="5122" max="5122" width="7.42578125" style="1" customWidth="1"/>
    <col min="5123" max="5123" width="12.7109375" style="1" customWidth="1"/>
    <col min="5124" max="5124" width="8.7109375" style="1" customWidth="1"/>
    <col min="5125" max="5126" width="9.7109375" style="1" customWidth="1"/>
    <col min="5127" max="5127" width="9.140625" style="1"/>
    <col min="5128" max="5128" width="10.42578125" style="1" customWidth="1"/>
    <col min="5129" max="5129" width="9.28515625" style="1" bestFit="1" customWidth="1"/>
    <col min="5130" max="5130" width="6.85546875" style="1" customWidth="1"/>
    <col min="5131" max="5131" width="9.85546875" style="1" bestFit="1" customWidth="1"/>
    <col min="5132" max="5132" width="8.85546875" style="1" customWidth="1"/>
    <col min="5133" max="5133" width="10.140625" style="1" customWidth="1"/>
    <col min="5134" max="5374" width="9.140625" style="1"/>
    <col min="5375" max="5375" width="5.28515625" style="1" customWidth="1"/>
    <col min="5376" max="5376" width="5" style="1" customWidth="1"/>
    <col min="5377" max="5377" width="11.7109375" style="1" customWidth="1"/>
    <col min="5378" max="5378" width="7.42578125" style="1" customWidth="1"/>
    <col min="5379" max="5379" width="12.7109375" style="1" customWidth="1"/>
    <col min="5380" max="5380" width="8.7109375" style="1" customWidth="1"/>
    <col min="5381" max="5382" width="9.7109375" style="1" customWidth="1"/>
    <col min="5383" max="5383" width="9.140625" style="1"/>
    <col min="5384" max="5384" width="10.42578125" style="1" customWidth="1"/>
    <col min="5385" max="5385" width="9.28515625" style="1" bestFit="1" customWidth="1"/>
    <col min="5386" max="5386" width="6.85546875" style="1" customWidth="1"/>
    <col min="5387" max="5387" width="9.85546875" style="1" bestFit="1" customWidth="1"/>
    <col min="5388" max="5388" width="8.85546875" style="1" customWidth="1"/>
    <col min="5389" max="5389" width="10.140625" style="1" customWidth="1"/>
    <col min="5390" max="5630" width="9.140625" style="1"/>
    <col min="5631" max="5631" width="5.28515625" style="1" customWidth="1"/>
    <col min="5632" max="5632" width="5" style="1" customWidth="1"/>
    <col min="5633" max="5633" width="11.7109375" style="1" customWidth="1"/>
    <col min="5634" max="5634" width="7.42578125" style="1" customWidth="1"/>
    <col min="5635" max="5635" width="12.7109375" style="1" customWidth="1"/>
    <col min="5636" max="5636" width="8.7109375" style="1" customWidth="1"/>
    <col min="5637" max="5638" width="9.7109375" style="1" customWidth="1"/>
    <col min="5639" max="5639" width="9.140625" style="1"/>
    <col min="5640" max="5640" width="10.42578125" style="1" customWidth="1"/>
    <col min="5641" max="5641" width="9.28515625" style="1" bestFit="1" customWidth="1"/>
    <col min="5642" max="5642" width="6.85546875" style="1" customWidth="1"/>
    <col min="5643" max="5643" width="9.85546875" style="1" bestFit="1" customWidth="1"/>
    <col min="5644" max="5644" width="8.85546875" style="1" customWidth="1"/>
    <col min="5645" max="5645" width="10.140625" style="1" customWidth="1"/>
    <col min="5646" max="5886" width="9.140625" style="1"/>
    <col min="5887" max="5887" width="5.28515625" style="1" customWidth="1"/>
    <col min="5888" max="5888" width="5" style="1" customWidth="1"/>
    <col min="5889" max="5889" width="11.7109375" style="1" customWidth="1"/>
    <col min="5890" max="5890" width="7.42578125" style="1" customWidth="1"/>
    <col min="5891" max="5891" width="12.7109375" style="1" customWidth="1"/>
    <col min="5892" max="5892" width="8.7109375" style="1" customWidth="1"/>
    <col min="5893" max="5894" width="9.7109375" style="1" customWidth="1"/>
    <col min="5895" max="5895" width="9.140625" style="1"/>
    <col min="5896" max="5896" width="10.42578125" style="1" customWidth="1"/>
    <col min="5897" max="5897" width="9.28515625" style="1" bestFit="1" customWidth="1"/>
    <col min="5898" max="5898" width="6.85546875" style="1" customWidth="1"/>
    <col min="5899" max="5899" width="9.85546875" style="1" bestFit="1" customWidth="1"/>
    <col min="5900" max="5900" width="8.85546875" style="1" customWidth="1"/>
    <col min="5901" max="5901" width="10.140625" style="1" customWidth="1"/>
    <col min="5902" max="6142" width="9.140625" style="1"/>
    <col min="6143" max="6143" width="5.28515625" style="1" customWidth="1"/>
    <col min="6144" max="6144" width="5" style="1" customWidth="1"/>
    <col min="6145" max="6145" width="11.7109375" style="1" customWidth="1"/>
    <col min="6146" max="6146" width="7.42578125" style="1" customWidth="1"/>
    <col min="6147" max="6147" width="12.7109375" style="1" customWidth="1"/>
    <col min="6148" max="6148" width="8.7109375" style="1" customWidth="1"/>
    <col min="6149" max="6150" width="9.7109375" style="1" customWidth="1"/>
    <col min="6151" max="6151" width="9.140625" style="1"/>
    <col min="6152" max="6152" width="10.42578125" style="1" customWidth="1"/>
    <col min="6153" max="6153" width="9.28515625" style="1" bestFit="1" customWidth="1"/>
    <col min="6154" max="6154" width="6.85546875" style="1" customWidth="1"/>
    <col min="6155" max="6155" width="9.85546875" style="1" bestFit="1" customWidth="1"/>
    <col min="6156" max="6156" width="8.85546875" style="1" customWidth="1"/>
    <col min="6157" max="6157" width="10.140625" style="1" customWidth="1"/>
    <col min="6158" max="6398" width="9.140625" style="1"/>
    <col min="6399" max="6399" width="5.28515625" style="1" customWidth="1"/>
    <col min="6400" max="6400" width="5" style="1" customWidth="1"/>
    <col min="6401" max="6401" width="11.7109375" style="1" customWidth="1"/>
    <col min="6402" max="6402" width="7.42578125" style="1" customWidth="1"/>
    <col min="6403" max="6403" width="12.7109375" style="1" customWidth="1"/>
    <col min="6404" max="6404" width="8.7109375" style="1" customWidth="1"/>
    <col min="6405" max="6406" width="9.7109375" style="1" customWidth="1"/>
    <col min="6407" max="6407" width="9.140625" style="1"/>
    <col min="6408" max="6408" width="10.42578125" style="1" customWidth="1"/>
    <col min="6409" max="6409" width="9.28515625" style="1" bestFit="1" customWidth="1"/>
    <col min="6410" max="6410" width="6.85546875" style="1" customWidth="1"/>
    <col min="6411" max="6411" width="9.85546875" style="1" bestFit="1" customWidth="1"/>
    <col min="6412" max="6412" width="8.85546875" style="1" customWidth="1"/>
    <col min="6413" max="6413" width="10.140625" style="1" customWidth="1"/>
    <col min="6414" max="6654" width="9.140625" style="1"/>
    <col min="6655" max="6655" width="5.28515625" style="1" customWidth="1"/>
    <col min="6656" max="6656" width="5" style="1" customWidth="1"/>
    <col min="6657" max="6657" width="11.7109375" style="1" customWidth="1"/>
    <col min="6658" max="6658" width="7.42578125" style="1" customWidth="1"/>
    <col min="6659" max="6659" width="12.7109375" style="1" customWidth="1"/>
    <col min="6660" max="6660" width="8.7109375" style="1" customWidth="1"/>
    <col min="6661" max="6662" width="9.7109375" style="1" customWidth="1"/>
    <col min="6663" max="6663" width="9.140625" style="1"/>
    <col min="6664" max="6664" width="10.42578125" style="1" customWidth="1"/>
    <col min="6665" max="6665" width="9.28515625" style="1" bestFit="1" customWidth="1"/>
    <col min="6666" max="6666" width="6.85546875" style="1" customWidth="1"/>
    <col min="6667" max="6667" width="9.85546875" style="1" bestFit="1" customWidth="1"/>
    <col min="6668" max="6668" width="8.85546875" style="1" customWidth="1"/>
    <col min="6669" max="6669" width="10.140625" style="1" customWidth="1"/>
    <col min="6670" max="6910" width="9.140625" style="1"/>
    <col min="6911" max="6911" width="5.28515625" style="1" customWidth="1"/>
    <col min="6912" max="6912" width="5" style="1" customWidth="1"/>
    <col min="6913" max="6913" width="11.7109375" style="1" customWidth="1"/>
    <col min="6914" max="6914" width="7.42578125" style="1" customWidth="1"/>
    <col min="6915" max="6915" width="12.7109375" style="1" customWidth="1"/>
    <col min="6916" max="6916" width="8.7109375" style="1" customWidth="1"/>
    <col min="6917" max="6918" width="9.7109375" style="1" customWidth="1"/>
    <col min="6919" max="6919" width="9.140625" style="1"/>
    <col min="6920" max="6920" width="10.42578125" style="1" customWidth="1"/>
    <col min="6921" max="6921" width="9.28515625" style="1" bestFit="1" customWidth="1"/>
    <col min="6922" max="6922" width="6.85546875" style="1" customWidth="1"/>
    <col min="6923" max="6923" width="9.85546875" style="1" bestFit="1" customWidth="1"/>
    <col min="6924" max="6924" width="8.85546875" style="1" customWidth="1"/>
    <col min="6925" max="6925" width="10.140625" style="1" customWidth="1"/>
    <col min="6926" max="7166" width="9.140625" style="1"/>
    <col min="7167" max="7167" width="5.28515625" style="1" customWidth="1"/>
    <col min="7168" max="7168" width="5" style="1" customWidth="1"/>
    <col min="7169" max="7169" width="11.7109375" style="1" customWidth="1"/>
    <col min="7170" max="7170" width="7.42578125" style="1" customWidth="1"/>
    <col min="7171" max="7171" width="12.7109375" style="1" customWidth="1"/>
    <col min="7172" max="7172" width="8.7109375" style="1" customWidth="1"/>
    <col min="7173" max="7174" width="9.7109375" style="1" customWidth="1"/>
    <col min="7175" max="7175" width="9.140625" style="1"/>
    <col min="7176" max="7176" width="10.42578125" style="1" customWidth="1"/>
    <col min="7177" max="7177" width="9.28515625" style="1" bestFit="1" customWidth="1"/>
    <col min="7178" max="7178" width="6.85546875" style="1" customWidth="1"/>
    <col min="7179" max="7179" width="9.85546875" style="1" bestFit="1" customWidth="1"/>
    <col min="7180" max="7180" width="8.85546875" style="1" customWidth="1"/>
    <col min="7181" max="7181" width="10.140625" style="1" customWidth="1"/>
    <col min="7182" max="7422" width="9.140625" style="1"/>
    <col min="7423" max="7423" width="5.28515625" style="1" customWidth="1"/>
    <col min="7424" max="7424" width="5" style="1" customWidth="1"/>
    <col min="7425" max="7425" width="11.7109375" style="1" customWidth="1"/>
    <col min="7426" max="7426" width="7.42578125" style="1" customWidth="1"/>
    <col min="7427" max="7427" width="12.7109375" style="1" customWidth="1"/>
    <col min="7428" max="7428" width="8.7109375" style="1" customWidth="1"/>
    <col min="7429" max="7430" width="9.7109375" style="1" customWidth="1"/>
    <col min="7431" max="7431" width="9.140625" style="1"/>
    <col min="7432" max="7432" width="10.42578125" style="1" customWidth="1"/>
    <col min="7433" max="7433" width="9.28515625" style="1" bestFit="1" customWidth="1"/>
    <col min="7434" max="7434" width="6.85546875" style="1" customWidth="1"/>
    <col min="7435" max="7435" width="9.85546875" style="1" bestFit="1" customWidth="1"/>
    <col min="7436" max="7436" width="8.85546875" style="1" customWidth="1"/>
    <col min="7437" max="7437" width="10.140625" style="1" customWidth="1"/>
    <col min="7438" max="7678" width="9.140625" style="1"/>
    <col min="7679" max="7679" width="5.28515625" style="1" customWidth="1"/>
    <col min="7680" max="7680" width="5" style="1" customWidth="1"/>
    <col min="7681" max="7681" width="11.7109375" style="1" customWidth="1"/>
    <col min="7682" max="7682" width="7.42578125" style="1" customWidth="1"/>
    <col min="7683" max="7683" width="12.7109375" style="1" customWidth="1"/>
    <col min="7684" max="7684" width="8.7109375" style="1" customWidth="1"/>
    <col min="7685" max="7686" width="9.7109375" style="1" customWidth="1"/>
    <col min="7687" max="7687" width="9.140625" style="1"/>
    <col min="7688" max="7688" width="10.42578125" style="1" customWidth="1"/>
    <col min="7689" max="7689" width="9.28515625" style="1" bestFit="1" customWidth="1"/>
    <col min="7690" max="7690" width="6.85546875" style="1" customWidth="1"/>
    <col min="7691" max="7691" width="9.85546875" style="1" bestFit="1" customWidth="1"/>
    <col min="7692" max="7692" width="8.85546875" style="1" customWidth="1"/>
    <col min="7693" max="7693" width="10.140625" style="1" customWidth="1"/>
    <col min="7694" max="7934" width="9.140625" style="1"/>
    <col min="7935" max="7935" width="5.28515625" style="1" customWidth="1"/>
    <col min="7936" max="7936" width="5" style="1" customWidth="1"/>
    <col min="7937" max="7937" width="11.7109375" style="1" customWidth="1"/>
    <col min="7938" max="7938" width="7.42578125" style="1" customWidth="1"/>
    <col min="7939" max="7939" width="12.7109375" style="1" customWidth="1"/>
    <col min="7940" max="7940" width="8.7109375" style="1" customWidth="1"/>
    <col min="7941" max="7942" width="9.7109375" style="1" customWidth="1"/>
    <col min="7943" max="7943" width="9.140625" style="1"/>
    <col min="7944" max="7944" width="10.42578125" style="1" customWidth="1"/>
    <col min="7945" max="7945" width="9.28515625" style="1" bestFit="1" customWidth="1"/>
    <col min="7946" max="7946" width="6.85546875" style="1" customWidth="1"/>
    <col min="7947" max="7947" width="9.85546875" style="1" bestFit="1" customWidth="1"/>
    <col min="7948" max="7948" width="8.85546875" style="1" customWidth="1"/>
    <col min="7949" max="7949" width="10.140625" style="1" customWidth="1"/>
    <col min="7950" max="8190" width="9.140625" style="1"/>
    <col min="8191" max="8191" width="5.28515625" style="1" customWidth="1"/>
    <col min="8192" max="8192" width="5" style="1" customWidth="1"/>
    <col min="8193" max="8193" width="11.7109375" style="1" customWidth="1"/>
    <col min="8194" max="8194" width="7.42578125" style="1" customWidth="1"/>
    <col min="8195" max="8195" width="12.7109375" style="1" customWidth="1"/>
    <col min="8196" max="8196" width="8.7109375" style="1" customWidth="1"/>
    <col min="8197" max="8198" width="9.7109375" style="1" customWidth="1"/>
    <col min="8199" max="8199" width="9.140625" style="1"/>
    <col min="8200" max="8200" width="10.42578125" style="1" customWidth="1"/>
    <col min="8201" max="8201" width="9.28515625" style="1" bestFit="1" customWidth="1"/>
    <col min="8202" max="8202" width="6.85546875" style="1" customWidth="1"/>
    <col min="8203" max="8203" width="9.85546875" style="1" bestFit="1" customWidth="1"/>
    <col min="8204" max="8204" width="8.85546875" style="1" customWidth="1"/>
    <col min="8205" max="8205" width="10.140625" style="1" customWidth="1"/>
    <col min="8206" max="8446" width="9.140625" style="1"/>
    <col min="8447" max="8447" width="5.28515625" style="1" customWidth="1"/>
    <col min="8448" max="8448" width="5" style="1" customWidth="1"/>
    <col min="8449" max="8449" width="11.7109375" style="1" customWidth="1"/>
    <col min="8450" max="8450" width="7.42578125" style="1" customWidth="1"/>
    <col min="8451" max="8451" width="12.7109375" style="1" customWidth="1"/>
    <col min="8452" max="8452" width="8.7109375" style="1" customWidth="1"/>
    <col min="8453" max="8454" width="9.7109375" style="1" customWidth="1"/>
    <col min="8455" max="8455" width="9.140625" style="1"/>
    <col min="8456" max="8456" width="10.42578125" style="1" customWidth="1"/>
    <col min="8457" max="8457" width="9.28515625" style="1" bestFit="1" customWidth="1"/>
    <col min="8458" max="8458" width="6.85546875" style="1" customWidth="1"/>
    <col min="8459" max="8459" width="9.85546875" style="1" bestFit="1" customWidth="1"/>
    <col min="8460" max="8460" width="8.85546875" style="1" customWidth="1"/>
    <col min="8461" max="8461" width="10.140625" style="1" customWidth="1"/>
    <col min="8462" max="8702" width="9.140625" style="1"/>
    <col min="8703" max="8703" width="5.28515625" style="1" customWidth="1"/>
    <col min="8704" max="8704" width="5" style="1" customWidth="1"/>
    <col min="8705" max="8705" width="11.7109375" style="1" customWidth="1"/>
    <col min="8706" max="8706" width="7.42578125" style="1" customWidth="1"/>
    <col min="8707" max="8707" width="12.7109375" style="1" customWidth="1"/>
    <col min="8708" max="8708" width="8.7109375" style="1" customWidth="1"/>
    <col min="8709" max="8710" width="9.7109375" style="1" customWidth="1"/>
    <col min="8711" max="8711" width="9.140625" style="1"/>
    <col min="8712" max="8712" width="10.42578125" style="1" customWidth="1"/>
    <col min="8713" max="8713" width="9.28515625" style="1" bestFit="1" customWidth="1"/>
    <col min="8714" max="8714" width="6.85546875" style="1" customWidth="1"/>
    <col min="8715" max="8715" width="9.85546875" style="1" bestFit="1" customWidth="1"/>
    <col min="8716" max="8716" width="8.85546875" style="1" customWidth="1"/>
    <col min="8717" max="8717" width="10.140625" style="1" customWidth="1"/>
    <col min="8718" max="8958" width="9.140625" style="1"/>
    <col min="8959" max="8959" width="5.28515625" style="1" customWidth="1"/>
    <col min="8960" max="8960" width="5" style="1" customWidth="1"/>
    <col min="8961" max="8961" width="11.7109375" style="1" customWidth="1"/>
    <col min="8962" max="8962" width="7.42578125" style="1" customWidth="1"/>
    <col min="8963" max="8963" width="12.7109375" style="1" customWidth="1"/>
    <col min="8964" max="8964" width="8.7109375" style="1" customWidth="1"/>
    <col min="8965" max="8966" width="9.7109375" style="1" customWidth="1"/>
    <col min="8967" max="8967" width="9.140625" style="1"/>
    <col min="8968" max="8968" width="10.42578125" style="1" customWidth="1"/>
    <col min="8969" max="8969" width="9.28515625" style="1" bestFit="1" customWidth="1"/>
    <col min="8970" max="8970" width="6.85546875" style="1" customWidth="1"/>
    <col min="8971" max="8971" width="9.85546875" style="1" bestFit="1" customWidth="1"/>
    <col min="8972" max="8972" width="8.85546875" style="1" customWidth="1"/>
    <col min="8973" max="8973" width="10.140625" style="1" customWidth="1"/>
    <col min="8974" max="9214" width="9.140625" style="1"/>
    <col min="9215" max="9215" width="5.28515625" style="1" customWidth="1"/>
    <col min="9216" max="9216" width="5" style="1" customWidth="1"/>
    <col min="9217" max="9217" width="11.7109375" style="1" customWidth="1"/>
    <col min="9218" max="9218" width="7.42578125" style="1" customWidth="1"/>
    <col min="9219" max="9219" width="12.7109375" style="1" customWidth="1"/>
    <col min="9220" max="9220" width="8.7109375" style="1" customWidth="1"/>
    <col min="9221" max="9222" width="9.7109375" style="1" customWidth="1"/>
    <col min="9223" max="9223" width="9.140625" style="1"/>
    <col min="9224" max="9224" width="10.42578125" style="1" customWidth="1"/>
    <col min="9225" max="9225" width="9.28515625" style="1" bestFit="1" customWidth="1"/>
    <col min="9226" max="9226" width="6.85546875" style="1" customWidth="1"/>
    <col min="9227" max="9227" width="9.85546875" style="1" bestFit="1" customWidth="1"/>
    <col min="9228" max="9228" width="8.85546875" style="1" customWidth="1"/>
    <col min="9229" max="9229" width="10.140625" style="1" customWidth="1"/>
    <col min="9230" max="9470" width="9.140625" style="1"/>
    <col min="9471" max="9471" width="5.28515625" style="1" customWidth="1"/>
    <col min="9472" max="9472" width="5" style="1" customWidth="1"/>
    <col min="9473" max="9473" width="11.7109375" style="1" customWidth="1"/>
    <col min="9474" max="9474" width="7.42578125" style="1" customWidth="1"/>
    <col min="9475" max="9475" width="12.7109375" style="1" customWidth="1"/>
    <col min="9476" max="9476" width="8.7109375" style="1" customWidth="1"/>
    <col min="9477" max="9478" width="9.7109375" style="1" customWidth="1"/>
    <col min="9479" max="9479" width="9.140625" style="1"/>
    <col min="9480" max="9480" width="10.42578125" style="1" customWidth="1"/>
    <col min="9481" max="9481" width="9.28515625" style="1" bestFit="1" customWidth="1"/>
    <col min="9482" max="9482" width="6.85546875" style="1" customWidth="1"/>
    <col min="9483" max="9483" width="9.85546875" style="1" bestFit="1" customWidth="1"/>
    <col min="9484" max="9484" width="8.85546875" style="1" customWidth="1"/>
    <col min="9485" max="9485" width="10.140625" style="1" customWidth="1"/>
    <col min="9486" max="9726" width="9.140625" style="1"/>
    <col min="9727" max="9727" width="5.28515625" style="1" customWidth="1"/>
    <col min="9728" max="9728" width="5" style="1" customWidth="1"/>
    <col min="9729" max="9729" width="11.7109375" style="1" customWidth="1"/>
    <col min="9730" max="9730" width="7.42578125" style="1" customWidth="1"/>
    <col min="9731" max="9731" width="12.7109375" style="1" customWidth="1"/>
    <col min="9732" max="9732" width="8.7109375" style="1" customWidth="1"/>
    <col min="9733" max="9734" width="9.7109375" style="1" customWidth="1"/>
    <col min="9735" max="9735" width="9.140625" style="1"/>
    <col min="9736" max="9736" width="10.42578125" style="1" customWidth="1"/>
    <col min="9737" max="9737" width="9.28515625" style="1" bestFit="1" customWidth="1"/>
    <col min="9738" max="9738" width="6.85546875" style="1" customWidth="1"/>
    <col min="9739" max="9739" width="9.85546875" style="1" bestFit="1" customWidth="1"/>
    <col min="9740" max="9740" width="8.85546875" style="1" customWidth="1"/>
    <col min="9741" max="9741" width="10.140625" style="1" customWidth="1"/>
    <col min="9742" max="9982" width="9.140625" style="1"/>
    <col min="9983" max="9983" width="5.28515625" style="1" customWidth="1"/>
    <col min="9984" max="9984" width="5" style="1" customWidth="1"/>
    <col min="9985" max="9985" width="11.7109375" style="1" customWidth="1"/>
    <col min="9986" max="9986" width="7.42578125" style="1" customWidth="1"/>
    <col min="9987" max="9987" width="12.7109375" style="1" customWidth="1"/>
    <col min="9988" max="9988" width="8.7109375" style="1" customWidth="1"/>
    <col min="9989" max="9990" width="9.7109375" style="1" customWidth="1"/>
    <col min="9991" max="9991" width="9.140625" style="1"/>
    <col min="9992" max="9992" width="10.42578125" style="1" customWidth="1"/>
    <col min="9993" max="9993" width="9.28515625" style="1" bestFit="1" customWidth="1"/>
    <col min="9994" max="9994" width="6.85546875" style="1" customWidth="1"/>
    <col min="9995" max="9995" width="9.85546875" style="1" bestFit="1" customWidth="1"/>
    <col min="9996" max="9996" width="8.85546875" style="1" customWidth="1"/>
    <col min="9997" max="9997" width="10.140625" style="1" customWidth="1"/>
    <col min="9998" max="10238" width="9.140625" style="1"/>
    <col min="10239" max="10239" width="5.28515625" style="1" customWidth="1"/>
    <col min="10240" max="10240" width="5" style="1" customWidth="1"/>
    <col min="10241" max="10241" width="11.7109375" style="1" customWidth="1"/>
    <col min="10242" max="10242" width="7.42578125" style="1" customWidth="1"/>
    <col min="10243" max="10243" width="12.7109375" style="1" customWidth="1"/>
    <col min="10244" max="10244" width="8.7109375" style="1" customWidth="1"/>
    <col min="10245" max="10246" width="9.7109375" style="1" customWidth="1"/>
    <col min="10247" max="10247" width="9.140625" style="1"/>
    <col min="10248" max="10248" width="10.42578125" style="1" customWidth="1"/>
    <col min="10249" max="10249" width="9.28515625" style="1" bestFit="1" customWidth="1"/>
    <col min="10250" max="10250" width="6.85546875" style="1" customWidth="1"/>
    <col min="10251" max="10251" width="9.85546875" style="1" bestFit="1" customWidth="1"/>
    <col min="10252" max="10252" width="8.85546875" style="1" customWidth="1"/>
    <col min="10253" max="10253" width="10.140625" style="1" customWidth="1"/>
    <col min="10254" max="10494" width="9.140625" style="1"/>
    <col min="10495" max="10495" width="5.28515625" style="1" customWidth="1"/>
    <col min="10496" max="10496" width="5" style="1" customWidth="1"/>
    <col min="10497" max="10497" width="11.7109375" style="1" customWidth="1"/>
    <col min="10498" max="10498" width="7.42578125" style="1" customWidth="1"/>
    <col min="10499" max="10499" width="12.7109375" style="1" customWidth="1"/>
    <col min="10500" max="10500" width="8.7109375" style="1" customWidth="1"/>
    <col min="10501" max="10502" width="9.7109375" style="1" customWidth="1"/>
    <col min="10503" max="10503" width="9.140625" style="1"/>
    <col min="10504" max="10504" width="10.42578125" style="1" customWidth="1"/>
    <col min="10505" max="10505" width="9.28515625" style="1" bestFit="1" customWidth="1"/>
    <col min="10506" max="10506" width="6.85546875" style="1" customWidth="1"/>
    <col min="10507" max="10507" width="9.85546875" style="1" bestFit="1" customWidth="1"/>
    <col min="10508" max="10508" width="8.85546875" style="1" customWidth="1"/>
    <col min="10509" max="10509" width="10.140625" style="1" customWidth="1"/>
    <col min="10510" max="10750" width="9.140625" style="1"/>
    <col min="10751" max="10751" width="5.28515625" style="1" customWidth="1"/>
    <col min="10752" max="10752" width="5" style="1" customWidth="1"/>
    <col min="10753" max="10753" width="11.7109375" style="1" customWidth="1"/>
    <col min="10754" max="10754" width="7.42578125" style="1" customWidth="1"/>
    <col min="10755" max="10755" width="12.7109375" style="1" customWidth="1"/>
    <col min="10756" max="10756" width="8.7109375" style="1" customWidth="1"/>
    <col min="10757" max="10758" width="9.7109375" style="1" customWidth="1"/>
    <col min="10759" max="10759" width="9.140625" style="1"/>
    <col min="10760" max="10760" width="10.42578125" style="1" customWidth="1"/>
    <col min="10761" max="10761" width="9.28515625" style="1" bestFit="1" customWidth="1"/>
    <col min="10762" max="10762" width="6.85546875" style="1" customWidth="1"/>
    <col min="10763" max="10763" width="9.85546875" style="1" bestFit="1" customWidth="1"/>
    <col min="10764" max="10764" width="8.85546875" style="1" customWidth="1"/>
    <col min="10765" max="10765" width="10.140625" style="1" customWidth="1"/>
    <col min="10766" max="11006" width="9.140625" style="1"/>
    <col min="11007" max="11007" width="5.28515625" style="1" customWidth="1"/>
    <col min="11008" max="11008" width="5" style="1" customWidth="1"/>
    <col min="11009" max="11009" width="11.7109375" style="1" customWidth="1"/>
    <col min="11010" max="11010" width="7.42578125" style="1" customWidth="1"/>
    <col min="11011" max="11011" width="12.7109375" style="1" customWidth="1"/>
    <col min="11012" max="11012" width="8.7109375" style="1" customWidth="1"/>
    <col min="11013" max="11014" width="9.7109375" style="1" customWidth="1"/>
    <col min="11015" max="11015" width="9.140625" style="1"/>
    <col min="11016" max="11016" width="10.42578125" style="1" customWidth="1"/>
    <col min="11017" max="11017" width="9.28515625" style="1" bestFit="1" customWidth="1"/>
    <col min="11018" max="11018" width="6.85546875" style="1" customWidth="1"/>
    <col min="11019" max="11019" width="9.85546875" style="1" bestFit="1" customWidth="1"/>
    <col min="11020" max="11020" width="8.85546875" style="1" customWidth="1"/>
    <col min="11021" max="11021" width="10.140625" style="1" customWidth="1"/>
    <col min="11022" max="11262" width="9.140625" style="1"/>
    <col min="11263" max="11263" width="5.28515625" style="1" customWidth="1"/>
    <col min="11264" max="11264" width="5" style="1" customWidth="1"/>
    <col min="11265" max="11265" width="11.7109375" style="1" customWidth="1"/>
    <col min="11266" max="11266" width="7.42578125" style="1" customWidth="1"/>
    <col min="11267" max="11267" width="12.7109375" style="1" customWidth="1"/>
    <col min="11268" max="11268" width="8.7109375" style="1" customWidth="1"/>
    <col min="11269" max="11270" width="9.7109375" style="1" customWidth="1"/>
    <col min="11271" max="11271" width="9.140625" style="1"/>
    <col min="11272" max="11272" width="10.42578125" style="1" customWidth="1"/>
    <col min="11273" max="11273" width="9.28515625" style="1" bestFit="1" customWidth="1"/>
    <col min="11274" max="11274" width="6.85546875" style="1" customWidth="1"/>
    <col min="11275" max="11275" width="9.85546875" style="1" bestFit="1" customWidth="1"/>
    <col min="11276" max="11276" width="8.85546875" style="1" customWidth="1"/>
    <col min="11277" max="11277" width="10.140625" style="1" customWidth="1"/>
    <col min="11278" max="11518" width="9.140625" style="1"/>
    <col min="11519" max="11519" width="5.28515625" style="1" customWidth="1"/>
    <col min="11520" max="11520" width="5" style="1" customWidth="1"/>
    <col min="11521" max="11521" width="11.7109375" style="1" customWidth="1"/>
    <col min="11522" max="11522" width="7.42578125" style="1" customWidth="1"/>
    <col min="11523" max="11523" width="12.7109375" style="1" customWidth="1"/>
    <col min="11524" max="11524" width="8.7109375" style="1" customWidth="1"/>
    <col min="11525" max="11526" width="9.7109375" style="1" customWidth="1"/>
    <col min="11527" max="11527" width="9.140625" style="1"/>
    <col min="11528" max="11528" width="10.42578125" style="1" customWidth="1"/>
    <col min="11529" max="11529" width="9.28515625" style="1" bestFit="1" customWidth="1"/>
    <col min="11530" max="11530" width="6.85546875" style="1" customWidth="1"/>
    <col min="11531" max="11531" width="9.85546875" style="1" bestFit="1" customWidth="1"/>
    <col min="11532" max="11532" width="8.85546875" style="1" customWidth="1"/>
    <col min="11533" max="11533" width="10.140625" style="1" customWidth="1"/>
    <col min="11534" max="11774" width="9.140625" style="1"/>
    <col min="11775" max="11775" width="5.28515625" style="1" customWidth="1"/>
    <col min="11776" max="11776" width="5" style="1" customWidth="1"/>
    <col min="11777" max="11777" width="11.7109375" style="1" customWidth="1"/>
    <col min="11778" max="11778" width="7.42578125" style="1" customWidth="1"/>
    <col min="11779" max="11779" width="12.7109375" style="1" customWidth="1"/>
    <col min="11780" max="11780" width="8.7109375" style="1" customWidth="1"/>
    <col min="11781" max="11782" width="9.7109375" style="1" customWidth="1"/>
    <col min="11783" max="11783" width="9.140625" style="1"/>
    <col min="11784" max="11784" width="10.42578125" style="1" customWidth="1"/>
    <col min="11785" max="11785" width="9.28515625" style="1" bestFit="1" customWidth="1"/>
    <col min="11786" max="11786" width="6.85546875" style="1" customWidth="1"/>
    <col min="11787" max="11787" width="9.85546875" style="1" bestFit="1" customWidth="1"/>
    <col min="11788" max="11788" width="8.85546875" style="1" customWidth="1"/>
    <col min="11789" max="11789" width="10.140625" style="1" customWidth="1"/>
    <col min="11790" max="12030" width="9.140625" style="1"/>
    <col min="12031" max="12031" width="5.28515625" style="1" customWidth="1"/>
    <col min="12032" max="12032" width="5" style="1" customWidth="1"/>
    <col min="12033" max="12033" width="11.7109375" style="1" customWidth="1"/>
    <col min="12034" max="12034" width="7.42578125" style="1" customWidth="1"/>
    <col min="12035" max="12035" width="12.7109375" style="1" customWidth="1"/>
    <col min="12036" max="12036" width="8.7109375" style="1" customWidth="1"/>
    <col min="12037" max="12038" width="9.7109375" style="1" customWidth="1"/>
    <col min="12039" max="12039" width="9.140625" style="1"/>
    <col min="12040" max="12040" width="10.42578125" style="1" customWidth="1"/>
    <col min="12041" max="12041" width="9.28515625" style="1" bestFit="1" customWidth="1"/>
    <col min="12042" max="12042" width="6.85546875" style="1" customWidth="1"/>
    <col min="12043" max="12043" width="9.85546875" style="1" bestFit="1" customWidth="1"/>
    <col min="12044" max="12044" width="8.85546875" style="1" customWidth="1"/>
    <col min="12045" max="12045" width="10.140625" style="1" customWidth="1"/>
    <col min="12046" max="12286" width="9.140625" style="1"/>
    <col min="12287" max="12287" width="5.28515625" style="1" customWidth="1"/>
    <col min="12288" max="12288" width="5" style="1" customWidth="1"/>
    <col min="12289" max="12289" width="11.7109375" style="1" customWidth="1"/>
    <col min="12290" max="12290" width="7.42578125" style="1" customWidth="1"/>
    <col min="12291" max="12291" width="12.7109375" style="1" customWidth="1"/>
    <col min="12292" max="12292" width="8.7109375" style="1" customWidth="1"/>
    <col min="12293" max="12294" width="9.7109375" style="1" customWidth="1"/>
    <col min="12295" max="12295" width="9.140625" style="1"/>
    <col min="12296" max="12296" width="10.42578125" style="1" customWidth="1"/>
    <col min="12297" max="12297" width="9.28515625" style="1" bestFit="1" customWidth="1"/>
    <col min="12298" max="12298" width="6.85546875" style="1" customWidth="1"/>
    <col min="12299" max="12299" width="9.85546875" style="1" bestFit="1" customWidth="1"/>
    <col min="12300" max="12300" width="8.85546875" style="1" customWidth="1"/>
    <col min="12301" max="12301" width="10.140625" style="1" customWidth="1"/>
    <col min="12302" max="12542" width="9.140625" style="1"/>
    <col min="12543" max="12543" width="5.28515625" style="1" customWidth="1"/>
    <col min="12544" max="12544" width="5" style="1" customWidth="1"/>
    <col min="12545" max="12545" width="11.7109375" style="1" customWidth="1"/>
    <col min="12546" max="12546" width="7.42578125" style="1" customWidth="1"/>
    <col min="12547" max="12547" width="12.7109375" style="1" customWidth="1"/>
    <col min="12548" max="12548" width="8.7109375" style="1" customWidth="1"/>
    <col min="12549" max="12550" width="9.7109375" style="1" customWidth="1"/>
    <col min="12551" max="12551" width="9.140625" style="1"/>
    <col min="12552" max="12552" width="10.42578125" style="1" customWidth="1"/>
    <col min="12553" max="12553" width="9.28515625" style="1" bestFit="1" customWidth="1"/>
    <col min="12554" max="12554" width="6.85546875" style="1" customWidth="1"/>
    <col min="12555" max="12555" width="9.85546875" style="1" bestFit="1" customWidth="1"/>
    <col min="12556" max="12556" width="8.85546875" style="1" customWidth="1"/>
    <col min="12557" max="12557" width="10.140625" style="1" customWidth="1"/>
    <col min="12558" max="12798" width="9.140625" style="1"/>
    <col min="12799" max="12799" width="5.28515625" style="1" customWidth="1"/>
    <col min="12800" max="12800" width="5" style="1" customWidth="1"/>
    <col min="12801" max="12801" width="11.7109375" style="1" customWidth="1"/>
    <col min="12802" max="12802" width="7.42578125" style="1" customWidth="1"/>
    <col min="12803" max="12803" width="12.7109375" style="1" customWidth="1"/>
    <col min="12804" max="12804" width="8.7109375" style="1" customWidth="1"/>
    <col min="12805" max="12806" width="9.7109375" style="1" customWidth="1"/>
    <col min="12807" max="12807" width="9.140625" style="1"/>
    <col min="12808" max="12808" width="10.42578125" style="1" customWidth="1"/>
    <col min="12809" max="12809" width="9.28515625" style="1" bestFit="1" customWidth="1"/>
    <col min="12810" max="12810" width="6.85546875" style="1" customWidth="1"/>
    <col min="12811" max="12811" width="9.85546875" style="1" bestFit="1" customWidth="1"/>
    <col min="12812" max="12812" width="8.85546875" style="1" customWidth="1"/>
    <col min="12813" max="12813" width="10.140625" style="1" customWidth="1"/>
    <col min="12814" max="13054" width="9.140625" style="1"/>
    <col min="13055" max="13055" width="5.28515625" style="1" customWidth="1"/>
    <col min="13056" max="13056" width="5" style="1" customWidth="1"/>
    <col min="13057" max="13057" width="11.7109375" style="1" customWidth="1"/>
    <col min="13058" max="13058" width="7.42578125" style="1" customWidth="1"/>
    <col min="13059" max="13059" width="12.7109375" style="1" customWidth="1"/>
    <col min="13060" max="13060" width="8.7109375" style="1" customWidth="1"/>
    <col min="13061" max="13062" width="9.7109375" style="1" customWidth="1"/>
    <col min="13063" max="13063" width="9.140625" style="1"/>
    <col min="13064" max="13064" width="10.42578125" style="1" customWidth="1"/>
    <col min="13065" max="13065" width="9.28515625" style="1" bestFit="1" customWidth="1"/>
    <col min="13066" max="13066" width="6.85546875" style="1" customWidth="1"/>
    <col min="13067" max="13067" width="9.85546875" style="1" bestFit="1" customWidth="1"/>
    <col min="13068" max="13068" width="8.85546875" style="1" customWidth="1"/>
    <col min="13069" max="13069" width="10.140625" style="1" customWidth="1"/>
    <col min="13070" max="13310" width="9.140625" style="1"/>
    <col min="13311" max="13311" width="5.28515625" style="1" customWidth="1"/>
    <col min="13312" max="13312" width="5" style="1" customWidth="1"/>
    <col min="13313" max="13313" width="11.7109375" style="1" customWidth="1"/>
    <col min="13314" max="13314" width="7.42578125" style="1" customWidth="1"/>
    <col min="13315" max="13315" width="12.7109375" style="1" customWidth="1"/>
    <col min="13316" max="13316" width="8.7109375" style="1" customWidth="1"/>
    <col min="13317" max="13318" width="9.7109375" style="1" customWidth="1"/>
    <col min="13319" max="13319" width="9.140625" style="1"/>
    <col min="13320" max="13320" width="10.42578125" style="1" customWidth="1"/>
    <col min="13321" max="13321" width="9.28515625" style="1" bestFit="1" customWidth="1"/>
    <col min="13322" max="13322" width="6.85546875" style="1" customWidth="1"/>
    <col min="13323" max="13323" width="9.85546875" style="1" bestFit="1" customWidth="1"/>
    <col min="13324" max="13324" width="8.85546875" style="1" customWidth="1"/>
    <col min="13325" max="13325" width="10.140625" style="1" customWidth="1"/>
    <col min="13326" max="13566" width="9.140625" style="1"/>
    <col min="13567" max="13567" width="5.28515625" style="1" customWidth="1"/>
    <col min="13568" max="13568" width="5" style="1" customWidth="1"/>
    <col min="13569" max="13569" width="11.7109375" style="1" customWidth="1"/>
    <col min="13570" max="13570" width="7.42578125" style="1" customWidth="1"/>
    <col min="13571" max="13571" width="12.7109375" style="1" customWidth="1"/>
    <col min="13572" max="13572" width="8.7109375" style="1" customWidth="1"/>
    <col min="13573" max="13574" width="9.7109375" style="1" customWidth="1"/>
    <col min="13575" max="13575" width="9.140625" style="1"/>
    <col min="13576" max="13576" width="10.42578125" style="1" customWidth="1"/>
    <col min="13577" max="13577" width="9.28515625" style="1" bestFit="1" customWidth="1"/>
    <col min="13578" max="13578" width="6.85546875" style="1" customWidth="1"/>
    <col min="13579" max="13579" width="9.85546875" style="1" bestFit="1" customWidth="1"/>
    <col min="13580" max="13580" width="8.85546875" style="1" customWidth="1"/>
    <col min="13581" max="13581" width="10.140625" style="1" customWidth="1"/>
    <col min="13582" max="13822" width="9.140625" style="1"/>
    <col min="13823" max="13823" width="5.28515625" style="1" customWidth="1"/>
    <col min="13824" max="13824" width="5" style="1" customWidth="1"/>
    <col min="13825" max="13825" width="11.7109375" style="1" customWidth="1"/>
    <col min="13826" max="13826" width="7.42578125" style="1" customWidth="1"/>
    <col min="13827" max="13827" width="12.7109375" style="1" customWidth="1"/>
    <col min="13828" max="13828" width="8.7109375" style="1" customWidth="1"/>
    <col min="13829" max="13830" width="9.7109375" style="1" customWidth="1"/>
    <col min="13831" max="13831" width="9.140625" style="1"/>
    <col min="13832" max="13832" width="10.42578125" style="1" customWidth="1"/>
    <col min="13833" max="13833" width="9.28515625" style="1" bestFit="1" customWidth="1"/>
    <col min="13834" max="13834" width="6.85546875" style="1" customWidth="1"/>
    <col min="13835" max="13835" width="9.85546875" style="1" bestFit="1" customWidth="1"/>
    <col min="13836" max="13836" width="8.85546875" style="1" customWidth="1"/>
    <col min="13837" max="13837" width="10.140625" style="1" customWidth="1"/>
    <col min="13838" max="14078" width="9.140625" style="1"/>
    <col min="14079" max="14079" width="5.28515625" style="1" customWidth="1"/>
    <col min="14080" max="14080" width="5" style="1" customWidth="1"/>
    <col min="14081" max="14081" width="11.7109375" style="1" customWidth="1"/>
    <col min="14082" max="14082" width="7.42578125" style="1" customWidth="1"/>
    <col min="14083" max="14083" width="12.7109375" style="1" customWidth="1"/>
    <col min="14084" max="14084" width="8.7109375" style="1" customWidth="1"/>
    <col min="14085" max="14086" width="9.7109375" style="1" customWidth="1"/>
    <col min="14087" max="14087" width="9.140625" style="1"/>
    <col min="14088" max="14088" width="10.42578125" style="1" customWidth="1"/>
    <col min="14089" max="14089" width="9.28515625" style="1" bestFit="1" customWidth="1"/>
    <col min="14090" max="14090" width="6.85546875" style="1" customWidth="1"/>
    <col min="14091" max="14091" width="9.85546875" style="1" bestFit="1" customWidth="1"/>
    <col min="14092" max="14092" width="8.85546875" style="1" customWidth="1"/>
    <col min="14093" max="14093" width="10.140625" style="1" customWidth="1"/>
    <col min="14094" max="14334" width="9.140625" style="1"/>
    <col min="14335" max="14335" width="5.28515625" style="1" customWidth="1"/>
    <col min="14336" max="14336" width="5" style="1" customWidth="1"/>
    <col min="14337" max="14337" width="11.7109375" style="1" customWidth="1"/>
    <col min="14338" max="14338" width="7.42578125" style="1" customWidth="1"/>
    <col min="14339" max="14339" width="12.7109375" style="1" customWidth="1"/>
    <col min="14340" max="14340" width="8.7109375" style="1" customWidth="1"/>
    <col min="14341" max="14342" width="9.7109375" style="1" customWidth="1"/>
    <col min="14343" max="14343" width="9.140625" style="1"/>
    <col min="14344" max="14344" width="10.42578125" style="1" customWidth="1"/>
    <col min="14345" max="14345" width="9.28515625" style="1" bestFit="1" customWidth="1"/>
    <col min="14346" max="14346" width="6.85546875" style="1" customWidth="1"/>
    <col min="14347" max="14347" width="9.85546875" style="1" bestFit="1" customWidth="1"/>
    <col min="14348" max="14348" width="8.85546875" style="1" customWidth="1"/>
    <col min="14349" max="14349" width="10.140625" style="1" customWidth="1"/>
    <col min="14350" max="14590" width="9.140625" style="1"/>
    <col min="14591" max="14591" width="5.28515625" style="1" customWidth="1"/>
    <col min="14592" max="14592" width="5" style="1" customWidth="1"/>
    <col min="14593" max="14593" width="11.7109375" style="1" customWidth="1"/>
    <col min="14594" max="14594" width="7.42578125" style="1" customWidth="1"/>
    <col min="14595" max="14595" width="12.7109375" style="1" customWidth="1"/>
    <col min="14596" max="14596" width="8.7109375" style="1" customWidth="1"/>
    <col min="14597" max="14598" width="9.7109375" style="1" customWidth="1"/>
    <col min="14599" max="14599" width="9.140625" style="1"/>
    <col min="14600" max="14600" width="10.42578125" style="1" customWidth="1"/>
    <col min="14601" max="14601" width="9.28515625" style="1" bestFit="1" customWidth="1"/>
    <col min="14602" max="14602" width="6.85546875" style="1" customWidth="1"/>
    <col min="14603" max="14603" width="9.85546875" style="1" bestFit="1" customWidth="1"/>
    <col min="14604" max="14604" width="8.85546875" style="1" customWidth="1"/>
    <col min="14605" max="14605" width="10.140625" style="1" customWidth="1"/>
    <col min="14606" max="14846" width="9.140625" style="1"/>
    <col min="14847" max="14847" width="5.28515625" style="1" customWidth="1"/>
    <col min="14848" max="14848" width="5" style="1" customWidth="1"/>
    <col min="14849" max="14849" width="11.7109375" style="1" customWidth="1"/>
    <col min="14850" max="14850" width="7.42578125" style="1" customWidth="1"/>
    <col min="14851" max="14851" width="12.7109375" style="1" customWidth="1"/>
    <col min="14852" max="14852" width="8.7109375" style="1" customWidth="1"/>
    <col min="14853" max="14854" width="9.7109375" style="1" customWidth="1"/>
    <col min="14855" max="14855" width="9.140625" style="1"/>
    <col min="14856" max="14856" width="10.42578125" style="1" customWidth="1"/>
    <col min="14857" max="14857" width="9.28515625" style="1" bestFit="1" customWidth="1"/>
    <col min="14858" max="14858" width="6.85546875" style="1" customWidth="1"/>
    <col min="14859" max="14859" width="9.85546875" style="1" bestFit="1" customWidth="1"/>
    <col min="14860" max="14860" width="8.85546875" style="1" customWidth="1"/>
    <col min="14861" max="14861" width="10.140625" style="1" customWidth="1"/>
    <col min="14862" max="15102" width="9.140625" style="1"/>
    <col min="15103" max="15103" width="5.28515625" style="1" customWidth="1"/>
    <col min="15104" max="15104" width="5" style="1" customWidth="1"/>
    <col min="15105" max="15105" width="11.7109375" style="1" customWidth="1"/>
    <col min="15106" max="15106" width="7.42578125" style="1" customWidth="1"/>
    <col min="15107" max="15107" width="12.7109375" style="1" customWidth="1"/>
    <col min="15108" max="15108" width="8.7109375" style="1" customWidth="1"/>
    <col min="15109" max="15110" width="9.7109375" style="1" customWidth="1"/>
    <col min="15111" max="15111" width="9.140625" style="1"/>
    <col min="15112" max="15112" width="10.42578125" style="1" customWidth="1"/>
    <col min="15113" max="15113" width="9.28515625" style="1" bestFit="1" customWidth="1"/>
    <col min="15114" max="15114" width="6.85546875" style="1" customWidth="1"/>
    <col min="15115" max="15115" width="9.85546875" style="1" bestFit="1" customWidth="1"/>
    <col min="15116" max="15116" width="8.85546875" style="1" customWidth="1"/>
    <col min="15117" max="15117" width="10.140625" style="1" customWidth="1"/>
    <col min="15118" max="15358" width="9.140625" style="1"/>
    <col min="15359" max="15359" width="5.28515625" style="1" customWidth="1"/>
    <col min="15360" max="15360" width="5" style="1" customWidth="1"/>
    <col min="15361" max="15361" width="11.7109375" style="1" customWidth="1"/>
    <col min="15362" max="15362" width="7.42578125" style="1" customWidth="1"/>
    <col min="15363" max="15363" width="12.7109375" style="1" customWidth="1"/>
    <col min="15364" max="15364" width="8.7109375" style="1" customWidth="1"/>
    <col min="15365" max="15366" width="9.7109375" style="1" customWidth="1"/>
    <col min="15367" max="15367" width="9.140625" style="1"/>
    <col min="15368" max="15368" width="10.42578125" style="1" customWidth="1"/>
    <col min="15369" max="15369" width="9.28515625" style="1" bestFit="1" customWidth="1"/>
    <col min="15370" max="15370" width="6.85546875" style="1" customWidth="1"/>
    <col min="15371" max="15371" width="9.85546875" style="1" bestFit="1" customWidth="1"/>
    <col min="15372" max="15372" width="8.85546875" style="1" customWidth="1"/>
    <col min="15373" max="15373" width="10.140625" style="1" customWidth="1"/>
    <col min="15374" max="15614" width="9.140625" style="1"/>
    <col min="15615" max="15615" width="5.28515625" style="1" customWidth="1"/>
    <col min="15616" max="15616" width="5" style="1" customWidth="1"/>
    <col min="15617" max="15617" width="11.7109375" style="1" customWidth="1"/>
    <col min="15618" max="15618" width="7.42578125" style="1" customWidth="1"/>
    <col min="15619" max="15619" width="12.7109375" style="1" customWidth="1"/>
    <col min="15620" max="15620" width="8.7109375" style="1" customWidth="1"/>
    <col min="15621" max="15622" width="9.7109375" style="1" customWidth="1"/>
    <col min="15623" max="15623" width="9.140625" style="1"/>
    <col min="15624" max="15624" width="10.42578125" style="1" customWidth="1"/>
    <col min="15625" max="15625" width="9.28515625" style="1" bestFit="1" customWidth="1"/>
    <col min="15626" max="15626" width="6.85546875" style="1" customWidth="1"/>
    <col min="15627" max="15627" width="9.85546875" style="1" bestFit="1" customWidth="1"/>
    <col min="15628" max="15628" width="8.85546875" style="1" customWidth="1"/>
    <col min="15629" max="15629" width="10.140625" style="1" customWidth="1"/>
    <col min="15630" max="15870" width="9.140625" style="1"/>
    <col min="15871" max="15871" width="5.28515625" style="1" customWidth="1"/>
    <col min="15872" max="15872" width="5" style="1" customWidth="1"/>
    <col min="15873" max="15873" width="11.7109375" style="1" customWidth="1"/>
    <col min="15874" max="15874" width="7.42578125" style="1" customWidth="1"/>
    <col min="15875" max="15875" width="12.7109375" style="1" customWidth="1"/>
    <col min="15876" max="15876" width="8.7109375" style="1" customWidth="1"/>
    <col min="15877" max="15878" width="9.7109375" style="1" customWidth="1"/>
    <col min="15879" max="15879" width="9.140625" style="1"/>
    <col min="15880" max="15880" width="10.42578125" style="1" customWidth="1"/>
    <col min="15881" max="15881" width="9.28515625" style="1" bestFit="1" customWidth="1"/>
    <col min="15882" max="15882" width="6.85546875" style="1" customWidth="1"/>
    <col min="15883" max="15883" width="9.85546875" style="1" bestFit="1" customWidth="1"/>
    <col min="15884" max="15884" width="8.85546875" style="1" customWidth="1"/>
    <col min="15885" max="15885" width="10.140625" style="1" customWidth="1"/>
    <col min="15886" max="16126" width="9.140625" style="1"/>
    <col min="16127" max="16127" width="5.28515625" style="1" customWidth="1"/>
    <col min="16128" max="16128" width="5" style="1" customWidth="1"/>
    <col min="16129" max="16129" width="11.7109375" style="1" customWidth="1"/>
    <col min="16130" max="16130" width="7.42578125" style="1" customWidth="1"/>
    <col min="16131" max="16131" width="12.7109375" style="1" customWidth="1"/>
    <col min="16132" max="16132" width="8.7109375" style="1" customWidth="1"/>
    <col min="16133" max="16134" width="9.7109375" style="1" customWidth="1"/>
    <col min="16135" max="16135" width="9.140625" style="1"/>
    <col min="16136" max="16136" width="10.42578125" style="1" customWidth="1"/>
    <col min="16137" max="16137" width="9.28515625" style="1" bestFit="1" customWidth="1"/>
    <col min="16138" max="16138" width="6.85546875" style="1" customWidth="1"/>
    <col min="16139" max="16139" width="9.85546875" style="1" bestFit="1" customWidth="1"/>
    <col min="16140" max="16140" width="8.85546875" style="1" customWidth="1"/>
    <col min="16141" max="16141" width="10.140625" style="1" customWidth="1"/>
    <col min="16142" max="16384" width="9.140625" style="1"/>
  </cols>
  <sheetData>
    <row r="1" spans="1:15" ht="18">
      <c r="A1" s="169" t="s">
        <v>53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5" ht="18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9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3" customFormat="1" ht="27" customHeight="1">
      <c r="A4" s="165" t="s">
        <v>1</v>
      </c>
      <c r="B4" s="165" t="s">
        <v>2</v>
      </c>
      <c r="C4" s="168" t="s">
        <v>3</v>
      </c>
      <c r="D4" s="168"/>
      <c r="E4" s="168"/>
      <c r="F4" s="168" t="s">
        <v>4</v>
      </c>
      <c r="G4" s="168"/>
      <c r="H4" s="168" t="s">
        <v>5</v>
      </c>
      <c r="I4" s="168"/>
      <c r="J4" s="168"/>
      <c r="K4" s="168" t="s">
        <v>6</v>
      </c>
      <c r="L4" s="168"/>
      <c r="M4" s="168" t="s">
        <v>52</v>
      </c>
      <c r="N4" s="168"/>
    </row>
    <row r="5" spans="1:15" s="3" customFormat="1" ht="44.25" customHeight="1">
      <c r="A5" s="166"/>
      <c r="B5" s="166"/>
      <c r="C5" s="168" t="s">
        <v>8</v>
      </c>
      <c r="D5" s="168" t="s">
        <v>9</v>
      </c>
      <c r="E5" s="168"/>
      <c r="F5" s="168" t="s">
        <v>10</v>
      </c>
      <c r="G5" s="168" t="s">
        <v>11</v>
      </c>
      <c r="H5" s="168" t="s">
        <v>12</v>
      </c>
      <c r="I5" s="168" t="s">
        <v>13</v>
      </c>
      <c r="J5" s="168"/>
      <c r="K5" s="168" t="s">
        <v>10</v>
      </c>
      <c r="L5" s="168" t="s">
        <v>11</v>
      </c>
      <c r="M5" s="168" t="s">
        <v>10</v>
      </c>
      <c r="N5" s="168" t="s">
        <v>11</v>
      </c>
    </row>
    <row r="6" spans="1:15" s="3" customFormat="1" ht="27" customHeight="1">
      <c r="A6" s="167"/>
      <c r="B6" s="167"/>
      <c r="C6" s="168"/>
      <c r="D6" s="4" t="s">
        <v>10</v>
      </c>
      <c r="E6" s="4" t="s">
        <v>11</v>
      </c>
      <c r="F6" s="168"/>
      <c r="G6" s="168"/>
      <c r="H6" s="168"/>
      <c r="I6" s="4" t="s">
        <v>10</v>
      </c>
      <c r="J6" s="4" t="s">
        <v>11</v>
      </c>
      <c r="K6" s="168"/>
      <c r="L6" s="168"/>
      <c r="M6" s="168"/>
      <c r="N6" s="168"/>
    </row>
    <row r="7" spans="1:15" ht="31.5" customHeight="1">
      <c r="A7" s="161" t="s">
        <v>14</v>
      </c>
      <c r="B7" s="161"/>
      <c r="C7" s="29">
        <f>C8+C9+C10+C11+C12+C13+C14+C15+C16+C18+C19+C17</f>
        <v>5404.9859999999999</v>
      </c>
      <c r="D7" s="29">
        <f>(C8*D8+C9*D9+C10*D10+C11*D11+C12*D12+C13*D13+C14*D14+C15*D15+C16*D16+C17*D17+C18*D18+C19*D19)/C7</f>
        <v>1.2223046017140469</v>
      </c>
      <c r="E7" s="29">
        <f>(C8*E8+C9*E9+C10*E10+C11*E11+C12*E12+C13*E13+C14*E14+C15*E15+C16*E16+C17*E17+C18*E18+C19*E19)/C7</f>
        <v>0.25484738535862994</v>
      </c>
      <c r="F7" s="29">
        <f>F8+F9+F10+F11+F12+F13+F14+F15+F16+F18+F19+F17</f>
        <v>6606.5392599999996</v>
      </c>
      <c r="G7" s="29">
        <f>G8+G9+G10+G11+G12+G13+G14+G15+G16+G18+G19+G17</f>
        <v>1377.4465499999999</v>
      </c>
      <c r="H7" s="29">
        <f>H8+H9+H10+H11+H12+H13+H14+H15+H16+H18+H19+H17</f>
        <v>1918.5340000000001</v>
      </c>
      <c r="I7" s="29">
        <f>(H8*I8+H9*I9+H10*I10+H11*I11+H12*I12+H13*I13+H14*I14+H15*I15+H16*I16+H17*I17+H18*I18+H19*I19)/H7</f>
        <v>4.8163026456659086</v>
      </c>
      <c r="J7" s="29">
        <f>(H8*J8+H9*J9+H10*J10+H11*J11+H12*J12+H13*J13+H14*J14+H15*J15+H16*J16+H17*J17+H18*J18+H19*J19)/H7</f>
        <v>0.60554898896761788</v>
      </c>
      <c r="K7" s="29">
        <v>9297.2999999999993</v>
      </c>
      <c r="L7" s="29">
        <f>L8+L9+L10+L11+L12+L13+L14+L15+L16+L18+L19+L17</f>
        <v>1161.7663239999999</v>
      </c>
      <c r="M7" s="29">
        <f>M8+M9+M10+M11+M12+M13+M14+M15+M16+M18+M19+M17</f>
        <v>-2633.7011200000002</v>
      </c>
      <c r="N7" s="29">
        <f>N8+N9+N10+N11+N12+N13+N14+N15+N16+N18+N19+N17</f>
        <v>215.68022599999992</v>
      </c>
    </row>
    <row r="8" spans="1:15" ht="24.95" customHeight="1">
      <c r="A8" s="46">
        <v>1</v>
      </c>
      <c r="B8" s="44" t="s">
        <v>16</v>
      </c>
      <c r="C8" s="45">
        <v>316.64100000000002</v>
      </c>
      <c r="D8" s="45">
        <v>1.25</v>
      </c>
      <c r="E8" s="45">
        <v>0.33</v>
      </c>
      <c r="F8" s="45">
        <f t="shared" ref="F8:F19" si="0">C8*D8</f>
        <v>395.80125000000004</v>
      </c>
      <c r="G8" s="45">
        <f t="shared" ref="G8:G19" si="1">C8*E8</f>
        <v>104.49153000000001</v>
      </c>
      <c r="H8" s="45">
        <v>144.12</v>
      </c>
      <c r="I8" s="45">
        <v>6.06</v>
      </c>
      <c r="J8" s="45">
        <v>0.74</v>
      </c>
      <c r="K8" s="45">
        <f t="shared" ref="K8:K19" si="2">H8*I8</f>
        <v>873.36720000000003</v>
      </c>
      <c r="L8" s="45">
        <f t="shared" ref="L8:L19" si="3">H8*J8</f>
        <v>106.64880000000001</v>
      </c>
      <c r="M8" s="45">
        <f t="shared" ref="M8:N19" si="4">F8-K8</f>
        <v>-477.56594999999999</v>
      </c>
      <c r="N8" s="45">
        <f t="shared" si="4"/>
        <v>-2.1572699999999969</v>
      </c>
      <c r="O8" s="56"/>
    </row>
    <row r="9" spans="1:15" ht="24.95" customHeight="1">
      <c r="A9" s="46">
        <v>2</v>
      </c>
      <c r="B9" s="44" t="s">
        <v>18</v>
      </c>
      <c r="C9" s="45">
        <v>582.05200000000002</v>
      </c>
      <c r="D9" s="45">
        <v>1.54</v>
      </c>
      <c r="E9" s="45">
        <v>0.25</v>
      </c>
      <c r="F9" s="45">
        <f t="shared" si="0"/>
        <v>896.36008000000004</v>
      </c>
      <c r="G9" s="45">
        <f t="shared" si="1"/>
        <v>145.51300000000001</v>
      </c>
      <c r="H9" s="45">
        <v>200.97900000000001</v>
      </c>
      <c r="I9" s="45">
        <v>4.8899999999999997</v>
      </c>
      <c r="J9" s="45">
        <v>0.6</v>
      </c>
      <c r="K9" s="45">
        <f t="shared" si="2"/>
        <v>982.78731000000005</v>
      </c>
      <c r="L9" s="45">
        <f t="shared" si="3"/>
        <v>120.5874</v>
      </c>
      <c r="M9" s="45">
        <f t="shared" si="4"/>
        <v>-86.427230000000009</v>
      </c>
      <c r="N9" s="45">
        <f t="shared" si="4"/>
        <v>24.925600000000003</v>
      </c>
      <c r="O9" s="56"/>
    </row>
    <row r="10" spans="1:15" ht="24.95" customHeight="1">
      <c r="A10" s="46">
        <v>3</v>
      </c>
      <c r="B10" s="44" t="s">
        <v>20</v>
      </c>
      <c r="C10" s="45">
        <v>905.57</v>
      </c>
      <c r="D10" s="45">
        <v>1.77</v>
      </c>
      <c r="E10" s="45">
        <v>0.38</v>
      </c>
      <c r="F10" s="45">
        <f t="shared" si="0"/>
        <v>1602.8589000000002</v>
      </c>
      <c r="G10" s="45">
        <f t="shared" si="1"/>
        <v>344.11660000000001</v>
      </c>
      <c r="H10" s="45">
        <v>275.93200000000002</v>
      </c>
      <c r="I10" s="45">
        <v>4.72</v>
      </c>
      <c r="J10" s="45">
        <v>0.622</v>
      </c>
      <c r="K10" s="45">
        <f t="shared" si="2"/>
        <v>1302.39904</v>
      </c>
      <c r="L10" s="45">
        <f t="shared" si="3"/>
        <v>171.629704</v>
      </c>
      <c r="M10" s="45">
        <f t="shared" si="4"/>
        <v>300.45986000000016</v>
      </c>
      <c r="N10" s="45">
        <f t="shared" si="4"/>
        <v>172.486896</v>
      </c>
      <c r="O10" s="56"/>
    </row>
    <row r="11" spans="1:15" ht="24.95" customHeight="1">
      <c r="A11" s="46">
        <v>4</v>
      </c>
      <c r="B11" s="44" t="s">
        <v>15</v>
      </c>
      <c r="C11" s="45">
        <v>123.953</v>
      </c>
      <c r="D11" s="45">
        <v>0.31</v>
      </c>
      <c r="E11" s="45">
        <v>0.04</v>
      </c>
      <c r="F11" s="45">
        <f t="shared" si="0"/>
        <v>38.425429999999999</v>
      </c>
      <c r="G11" s="45">
        <f t="shared" si="1"/>
        <v>4.9581200000000001</v>
      </c>
      <c r="H11" s="45">
        <v>3.9119999999999999</v>
      </c>
      <c r="I11" s="45">
        <v>0.63</v>
      </c>
      <c r="J11" s="45">
        <v>0.06</v>
      </c>
      <c r="K11" s="45">
        <f t="shared" si="2"/>
        <v>2.4645600000000001</v>
      </c>
      <c r="L11" s="45">
        <f t="shared" si="3"/>
        <v>0.23471999999999998</v>
      </c>
      <c r="M11" s="45">
        <f t="shared" si="4"/>
        <v>35.96087</v>
      </c>
      <c r="N11" s="45">
        <f t="shared" si="4"/>
        <v>4.7233999999999998</v>
      </c>
      <c r="O11" s="56"/>
    </row>
    <row r="12" spans="1:15" ht="24.95" customHeight="1">
      <c r="A12" s="46">
        <v>5</v>
      </c>
      <c r="B12" s="44" t="s">
        <v>17</v>
      </c>
      <c r="C12" s="45">
        <v>381.98</v>
      </c>
      <c r="D12" s="45">
        <v>1.0900000000000001</v>
      </c>
      <c r="E12" s="45">
        <v>0.25</v>
      </c>
      <c r="F12" s="45">
        <f t="shared" si="0"/>
        <v>416.35820000000007</v>
      </c>
      <c r="G12" s="45">
        <f t="shared" si="1"/>
        <v>95.495000000000005</v>
      </c>
      <c r="H12" s="45">
        <v>55.091999999999999</v>
      </c>
      <c r="I12" s="45">
        <v>5.34</v>
      </c>
      <c r="J12" s="45">
        <v>0.65200000000000002</v>
      </c>
      <c r="K12" s="45">
        <f t="shared" si="2"/>
        <v>294.19128000000001</v>
      </c>
      <c r="L12" s="45">
        <f t="shared" si="3"/>
        <v>35.919983999999999</v>
      </c>
      <c r="M12" s="45">
        <f t="shared" si="4"/>
        <v>122.16692000000006</v>
      </c>
      <c r="N12" s="45">
        <f t="shared" si="4"/>
        <v>59.575016000000005</v>
      </c>
      <c r="O12" s="56"/>
    </row>
    <row r="13" spans="1:15" ht="24.95" customHeight="1">
      <c r="A13" s="46">
        <v>6</v>
      </c>
      <c r="B13" s="44" t="s">
        <v>19</v>
      </c>
      <c r="C13" s="45">
        <v>746.83</v>
      </c>
      <c r="D13" s="45">
        <v>1.26</v>
      </c>
      <c r="E13" s="45">
        <v>0.3</v>
      </c>
      <c r="F13" s="45">
        <f t="shared" si="0"/>
        <v>941.00580000000002</v>
      </c>
      <c r="G13" s="45">
        <f t="shared" si="1"/>
        <v>224.04900000000001</v>
      </c>
      <c r="H13" s="45">
        <v>301.62200000000001</v>
      </c>
      <c r="I13" s="45">
        <v>4.8600000000000003</v>
      </c>
      <c r="J13" s="45">
        <v>0.6</v>
      </c>
      <c r="K13" s="45">
        <f t="shared" si="2"/>
        <v>1465.8829200000002</v>
      </c>
      <c r="L13" s="45">
        <f t="shared" si="3"/>
        <v>180.97319999999999</v>
      </c>
      <c r="M13" s="45">
        <f t="shared" si="4"/>
        <v>-524.87712000000022</v>
      </c>
      <c r="N13" s="45">
        <f t="shared" si="4"/>
        <v>43.075800000000015</v>
      </c>
      <c r="O13" s="56"/>
    </row>
    <row r="14" spans="1:15" ht="24.95" customHeight="1">
      <c r="A14" s="46">
        <v>7</v>
      </c>
      <c r="B14" s="44" t="s">
        <v>21</v>
      </c>
      <c r="C14" s="45">
        <v>318.17</v>
      </c>
      <c r="D14" s="45">
        <v>1.43</v>
      </c>
      <c r="E14" s="45">
        <v>0.35</v>
      </c>
      <c r="F14" s="45">
        <f t="shared" si="0"/>
        <v>454.98309999999998</v>
      </c>
      <c r="G14" s="45">
        <f t="shared" si="1"/>
        <v>111.3595</v>
      </c>
      <c r="H14" s="45">
        <v>261.53199999999998</v>
      </c>
      <c r="I14" s="45">
        <v>5.39</v>
      </c>
      <c r="J14" s="45">
        <v>0.68200000000000005</v>
      </c>
      <c r="K14" s="45">
        <f t="shared" si="2"/>
        <v>1409.6574799999999</v>
      </c>
      <c r="L14" s="45">
        <f t="shared" si="3"/>
        <v>178.364824</v>
      </c>
      <c r="M14" s="45">
        <f t="shared" si="4"/>
        <v>-954.67437999999993</v>
      </c>
      <c r="N14" s="45">
        <f t="shared" si="4"/>
        <v>-67.005324000000002</v>
      </c>
      <c r="O14" s="56"/>
    </row>
    <row r="15" spans="1:15" ht="24.95" customHeight="1">
      <c r="A15" s="46">
        <v>8</v>
      </c>
      <c r="B15" s="44" t="s">
        <v>22</v>
      </c>
      <c r="C15" s="45">
        <f>682.39+16.19</f>
        <v>698.58</v>
      </c>
      <c r="D15" s="45">
        <v>0.88</v>
      </c>
      <c r="E15" s="45">
        <v>0.16</v>
      </c>
      <c r="F15" s="45">
        <f t="shared" si="0"/>
        <v>614.75040000000001</v>
      </c>
      <c r="G15" s="45">
        <f t="shared" si="1"/>
        <v>111.7728</v>
      </c>
      <c r="H15" s="45">
        <v>277.43200000000002</v>
      </c>
      <c r="I15" s="45">
        <v>5.29</v>
      </c>
      <c r="J15" s="45">
        <v>0.65</v>
      </c>
      <c r="K15" s="45">
        <f t="shared" si="2"/>
        <v>1467.61528</v>
      </c>
      <c r="L15" s="45">
        <f t="shared" si="3"/>
        <v>180.33080000000001</v>
      </c>
      <c r="M15" s="45">
        <f t="shared" si="4"/>
        <v>-852.86487999999997</v>
      </c>
      <c r="N15" s="45">
        <f t="shared" si="4"/>
        <v>-68.558000000000007</v>
      </c>
    </row>
    <row r="16" spans="1:15" ht="24.95" customHeight="1">
      <c r="A16" s="46">
        <v>9</v>
      </c>
      <c r="B16" s="44" t="s">
        <v>23</v>
      </c>
      <c r="C16" s="45">
        <v>620.76</v>
      </c>
      <c r="D16" s="45">
        <v>1.31</v>
      </c>
      <c r="E16" s="45">
        <v>0.3</v>
      </c>
      <c r="F16" s="45">
        <f t="shared" si="0"/>
        <v>813.19560000000001</v>
      </c>
      <c r="G16" s="45">
        <f t="shared" si="1"/>
        <v>186.22799999999998</v>
      </c>
      <c r="H16" s="45">
        <v>276.65100000000001</v>
      </c>
      <c r="I16" s="45">
        <v>4.1900000000000004</v>
      </c>
      <c r="J16" s="45">
        <v>0.53200000000000003</v>
      </c>
      <c r="K16" s="45">
        <f t="shared" si="2"/>
        <v>1159.1676900000002</v>
      </c>
      <c r="L16" s="45">
        <f t="shared" si="3"/>
        <v>147.17833200000001</v>
      </c>
      <c r="M16" s="45">
        <f t="shared" si="4"/>
        <v>-345.97209000000021</v>
      </c>
      <c r="N16" s="45">
        <f t="shared" si="4"/>
        <v>39.049667999999969</v>
      </c>
    </row>
    <row r="17" spans="1:14" ht="24.95" customHeight="1">
      <c r="A17" s="46">
        <v>10</v>
      </c>
      <c r="B17" s="44" t="s">
        <v>24</v>
      </c>
      <c r="C17" s="45">
        <v>289.39999999999998</v>
      </c>
      <c r="D17" s="45">
        <v>0.73</v>
      </c>
      <c r="E17" s="45">
        <v>0.09</v>
      </c>
      <c r="F17" s="45">
        <f t="shared" si="0"/>
        <v>211.26199999999997</v>
      </c>
      <c r="G17" s="45">
        <f t="shared" si="1"/>
        <v>26.045999999999996</v>
      </c>
      <c r="H17" s="45">
        <v>61.631999999999998</v>
      </c>
      <c r="I17" s="45">
        <v>1.76</v>
      </c>
      <c r="J17" s="45">
        <v>0.28000000000000003</v>
      </c>
      <c r="K17" s="45">
        <f t="shared" si="2"/>
        <v>108.47232</v>
      </c>
      <c r="L17" s="45">
        <f t="shared" si="3"/>
        <v>17.256959999999999</v>
      </c>
      <c r="M17" s="45">
        <f t="shared" si="4"/>
        <v>102.78967999999998</v>
      </c>
      <c r="N17" s="45">
        <f t="shared" si="4"/>
        <v>8.7890399999999964</v>
      </c>
    </row>
    <row r="18" spans="1:14" ht="24.95" customHeight="1">
      <c r="A18" s="46">
        <v>11</v>
      </c>
      <c r="B18" s="44" t="s">
        <v>25</v>
      </c>
      <c r="C18" s="45">
        <v>184.6</v>
      </c>
      <c r="D18" s="45">
        <v>0.47</v>
      </c>
      <c r="E18" s="45">
        <v>0.05</v>
      </c>
      <c r="F18" s="45">
        <f t="shared" si="0"/>
        <v>86.761999999999986</v>
      </c>
      <c r="G18" s="45">
        <f t="shared" si="1"/>
        <v>9.23</v>
      </c>
      <c r="H18" s="45">
        <v>3.56</v>
      </c>
      <c r="I18" s="45">
        <v>0.59</v>
      </c>
      <c r="J18" s="45">
        <v>0.06</v>
      </c>
      <c r="K18" s="45">
        <f t="shared" si="2"/>
        <v>2.1004</v>
      </c>
      <c r="L18" s="45">
        <f t="shared" si="3"/>
        <v>0.21359999999999998</v>
      </c>
      <c r="M18" s="45">
        <f t="shared" si="4"/>
        <v>84.661599999999993</v>
      </c>
      <c r="N18" s="45">
        <f t="shared" si="4"/>
        <v>9.0164000000000009</v>
      </c>
    </row>
    <row r="19" spans="1:14" ht="24.95" customHeight="1">
      <c r="A19" s="46">
        <v>12</v>
      </c>
      <c r="B19" s="44" t="s">
        <v>26</v>
      </c>
      <c r="C19" s="45">
        <v>236.45</v>
      </c>
      <c r="D19" s="45">
        <v>0.56999999999999995</v>
      </c>
      <c r="E19" s="45">
        <v>0.06</v>
      </c>
      <c r="F19" s="45">
        <f t="shared" si="0"/>
        <v>134.77649999999997</v>
      </c>
      <c r="G19" s="45">
        <f t="shared" si="1"/>
        <v>14.186999999999999</v>
      </c>
      <c r="H19" s="45">
        <v>56.07</v>
      </c>
      <c r="I19" s="45">
        <v>3.07</v>
      </c>
      <c r="J19" s="45">
        <v>0.4</v>
      </c>
      <c r="K19" s="45">
        <f t="shared" si="2"/>
        <v>172.13489999999999</v>
      </c>
      <c r="L19" s="45">
        <f t="shared" si="3"/>
        <v>22.428000000000001</v>
      </c>
      <c r="M19" s="45">
        <f t="shared" si="4"/>
        <v>-37.358400000000017</v>
      </c>
      <c r="N19" s="45">
        <f t="shared" si="4"/>
        <v>-8.2410000000000014</v>
      </c>
    </row>
  </sheetData>
  <mergeCells count="20">
    <mergeCell ref="A1:N1"/>
    <mergeCell ref="A2:N2"/>
    <mergeCell ref="A4:A6"/>
    <mergeCell ref="B4:B6"/>
    <mergeCell ref="C4:E4"/>
    <mergeCell ref="F4:G4"/>
    <mergeCell ref="H4:J4"/>
    <mergeCell ref="A7:B7"/>
    <mergeCell ref="M5:M6"/>
    <mergeCell ref="N5:N6"/>
    <mergeCell ref="K4:L4"/>
    <mergeCell ref="M4:N4"/>
    <mergeCell ref="C5:C6"/>
    <mergeCell ref="D5:E5"/>
    <mergeCell ref="F5:F6"/>
    <mergeCell ref="G5:G6"/>
    <mergeCell ref="H5:H6"/>
    <mergeCell ref="I5:J5"/>
    <mergeCell ref="K5:K6"/>
    <mergeCell ref="L5:L6"/>
  </mergeCells>
  <printOptions horizontalCentered="1"/>
  <pageMargins left="0.19685039370078741" right="0.19685039370078741" top="0.78740157480314965" bottom="0.19685039370078741" header="0.51181102362204722" footer="0.19685039370078741"/>
  <pageSetup paperSize="9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</sheetPr>
  <dimension ref="A1:N20"/>
  <sheetViews>
    <sheetView zoomScaleNormal="100" zoomScaleSheetLayoutView="75" workbookViewId="0">
      <selection activeCell="H8" sqref="H8:I8"/>
    </sheetView>
  </sheetViews>
  <sheetFormatPr defaultRowHeight="14.25"/>
  <cols>
    <col min="1" max="1" width="5" style="1" customWidth="1"/>
    <col min="2" max="2" width="15" style="1" customWidth="1"/>
    <col min="3" max="3" width="14.7109375" style="1" customWidth="1"/>
    <col min="4" max="4" width="10" style="1" customWidth="1"/>
    <col min="5" max="6" width="9.7109375" style="1" customWidth="1"/>
    <col min="7" max="7" width="9.140625" style="1"/>
    <col min="8" max="8" width="12" style="1" customWidth="1"/>
    <col min="9" max="9" width="10.42578125" style="1" customWidth="1"/>
    <col min="10" max="10" width="8.7109375" style="1" customWidth="1"/>
    <col min="11" max="11" width="9.85546875" style="1" bestFit="1" customWidth="1"/>
    <col min="12" max="12" width="8.85546875" style="1" customWidth="1"/>
    <col min="13" max="13" width="10.140625" style="1" customWidth="1"/>
    <col min="14" max="14" width="8.140625" style="1" customWidth="1"/>
    <col min="15" max="16384" width="9.140625" style="1"/>
  </cols>
  <sheetData>
    <row r="1" spans="1:14" ht="15">
      <c r="M1" s="171"/>
      <c r="N1" s="171"/>
    </row>
    <row r="2" spans="1:14" ht="18">
      <c r="A2" s="169" t="s">
        <v>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ht="18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3" customFormat="1" ht="39.75" customHeight="1">
      <c r="A5" s="165" t="s">
        <v>1</v>
      </c>
      <c r="B5" s="165" t="s">
        <v>2</v>
      </c>
      <c r="C5" s="168" t="s">
        <v>3</v>
      </c>
      <c r="D5" s="168"/>
      <c r="E5" s="168"/>
      <c r="F5" s="168" t="s">
        <v>4</v>
      </c>
      <c r="G5" s="168"/>
      <c r="H5" s="168" t="s">
        <v>5</v>
      </c>
      <c r="I5" s="168"/>
      <c r="J5" s="168"/>
      <c r="K5" s="168" t="s">
        <v>6</v>
      </c>
      <c r="L5" s="168"/>
      <c r="M5" s="168" t="s">
        <v>7</v>
      </c>
      <c r="N5" s="168"/>
    </row>
    <row r="6" spans="1:14" s="3" customFormat="1" ht="44.25" customHeight="1">
      <c r="A6" s="166"/>
      <c r="B6" s="166"/>
      <c r="C6" s="168" t="s">
        <v>8</v>
      </c>
      <c r="D6" s="168" t="s">
        <v>9</v>
      </c>
      <c r="E6" s="168"/>
      <c r="F6" s="168" t="s">
        <v>10</v>
      </c>
      <c r="G6" s="168" t="s">
        <v>11</v>
      </c>
      <c r="H6" s="168" t="s">
        <v>12</v>
      </c>
      <c r="I6" s="168" t="s">
        <v>13</v>
      </c>
      <c r="J6" s="168"/>
      <c r="K6" s="168" t="s">
        <v>10</v>
      </c>
      <c r="L6" s="168" t="s">
        <v>11</v>
      </c>
      <c r="M6" s="168" t="s">
        <v>10</v>
      </c>
      <c r="N6" s="168" t="s">
        <v>11</v>
      </c>
    </row>
    <row r="7" spans="1:14" s="3" customFormat="1" ht="36.75" customHeight="1">
      <c r="A7" s="167"/>
      <c r="B7" s="167"/>
      <c r="C7" s="168"/>
      <c r="D7" s="4" t="s">
        <v>10</v>
      </c>
      <c r="E7" s="4" t="s">
        <v>11</v>
      </c>
      <c r="F7" s="168"/>
      <c r="G7" s="168"/>
      <c r="H7" s="168"/>
      <c r="I7" s="4" t="s">
        <v>10</v>
      </c>
      <c r="J7" s="4" t="s">
        <v>11</v>
      </c>
      <c r="K7" s="168"/>
      <c r="L7" s="168"/>
      <c r="M7" s="168"/>
      <c r="N7" s="168"/>
    </row>
    <row r="8" spans="1:14" ht="24.95" customHeight="1">
      <c r="A8" s="172" t="s">
        <v>14</v>
      </c>
      <c r="B8" s="173"/>
      <c r="C8" s="29">
        <f>C9+C10+C11+C12+C13+C14+C15+C16+C17+C18+C19+C20</f>
        <v>4672.771999999999</v>
      </c>
      <c r="D8" s="29">
        <f>(C9*D9+C10*D10+C11*D11+C12*D12+C13*D13+C14*D14+C15*D15+C16*D16+C17*D17+C18*D18+C19*D19+C20*D20)/C8</f>
        <v>1.1216245817257937</v>
      </c>
      <c r="E8" s="29">
        <f>(C9*E9+C10*E10+C11*E11+C12*E12+C13*E13+C14*E14+C15*E15+C16*E16+C17*E17+C18*E18+C19*E19+C20*E20)/C8</f>
        <v>0.2023292683657581</v>
      </c>
      <c r="F8" s="29">
        <f>F9+F10+F11+F12+F13+F14+F15+F16+F17+F19+F20+F18</f>
        <v>5241.0959399999992</v>
      </c>
      <c r="G8" s="29">
        <f>G9+G10+G11+G12+G13+G14+G15+G16+G17+G19+G20+G18</f>
        <v>945.43853999999999</v>
      </c>
      <c r="H8" s="29">
        <f>H9+H10+H11+H12+H13+H14+H15+H16+H17+H19+H20+H18</f>
        <v>1681.0329999999999</v>
      </c>
      <c r="I8" s="29">
        <f>(H9*I9+H10*I10+H11*I11+H12*I12+H13*I13+H14*I14+H15*I15+H16*I16+H17*I17+H18*I18+H19*I19+H20*I20)/H8</f>
        <v>4.647417998337926</v>
      </c>
      <c r="J8" s="29">
        <f>(H9*J9+H10*J10+H11*J11+H12*J12+H13*J13+H14*J14+H15*J15+H16*J16+H17*J17+H18*J18+H19*J19+H20*J20)/H8</f>
        <v>0.57936527819501471</v>
      </c>
      <c r="K8" s="29">
        <f>K9+K10+K11+K12+K13+K14+K15+K16+K17+K19+K20+K18</f>
        <v>7812.4630199999983</v>
      </c>
      <c r="L8" s="29">
        <f>L9+L10+L11+L12+L13+L14+L15+L16+L17+L19+L20+L18</f>
        <v>973.93215170000019</v>
      </c>
      <c r="M8" s="29">
        <f>M9+M10+M11+M12+M13+M14+M15+M16+M17+M19+M20+M18</f>
        <v>-2571.36708</v>
      </c>
      <c r="N8" s="29">
        <f>N9+N10+N11+N12+N13+N14+N15+N16+N17+N19+N20+N18</f>
        <v>-28.49361170000001</v>
      </c>
    </row>
    <row r="9" spans="1:14" ht="24.95" customHeight="1">
      <c r="A9" s="46">
        <v>1</v>
      </c>
      <c r="B9" s="47" t="s">
        <v>16</v>
      </c>
      <c r="C9" s="45">
        <v>293.02</v>
      </c>
      <c r="D9" s="45">
        <v>1.18</v>
      </c>
      <c r="E9" s="45">
        <v>0.27</v>
      </c>
      <c r="F9" s="45">
        <f>C9*D9</f>
        <v>345.76359999999994</v>
      </c>
      <c r="G9" s="45">
        <f t="shared" ref="G9:G20" si="0">C9*E9</f>
        <v>79.115399999999994</v>
      </c>
      <c r="H9" s="45">
        <v>105.233</v>
      </c>
      <c r="I9" s="45">
        <v>6.24</v>
      </c>
      <c r="J9" s="45">
        <v>0.7349</v>
      </c>
      <c r="K9" s="45">
        <f t="shared" ref="K9:K20" si="1">H9*I9</f>
        <v>656.65392000000008</v>
      </c>
      <c r="L9" s="45">
        <f t="shared" ref="L9:L20" si="2">H9*J9</f>
        <v>77.335731699999997</v>
      </c>
      <c r="M9" s="45">
        <f>F9-K9</f>
        <v>-310.89032000000014</v>
      </c>
      <c r="N9" s="45">
        <f>G9-L9</f>
        <v>1.7796682999999973</v>
      </c>
    </row>
    <row r="10" spans="1:14" ht="24.95" customHeight="1">
      <c r="A10" s="46">
        <v>2</v>
      </c>
      <c r="B10" s="47" t="s">
        <v>18</v>
      </c>
      <c r="C10" s="45">
        <v>479.09</v>
      </c>
      <c r="D10" s="45">
        <v>1.43</v>
      </c>
      <c r="E10" s="45">
        <v>0.22</v>
      </c>
      <c r="F10" s="45">
        <f t="shared" ref="F10:F20" si="3">C10*D10</f>
        <v>685.09869999999989</v>
      </c>
      <c r="G10" s="45">
        <f t="shared" si="0"/>
        <v>105.3998</v>
      </c>
      <c r="H10" s="45">
        <v>138.79</v>
      </c>
      <c r="I10" s="45">
        <v>5.31</v>
      </c>
      <c r="J10" s="45">
        <v>0.66490000000000005</v>
      </c>
      <c r="K10" s="45">
        <f t="shared" si="1"/>
        <v>736.97489999999993</v>
      </c>
      <c r="L10" s="45">
        <f t="shared" si="2"/>
        <v>92.281470999999996</v>
      </c>
      <c r="M10" s="45">
        <f t="shared" ref="M10:N11" si="4">F10-K10</f>
        <v>-51.87620000000004</v>
      </c>
      <c r="N10" s="45">
        <f t="shared" si="4"/>
        <v>13.118329000000003</v>
      </c>
    </row>
    <row r="11" spans="1:14" ht="24.95" customHeight="1">
      <c r="A11" s="46">
        <v>3</v>
      </c>
      <c r="B11" s="47" t="s">
        <v>20</v>
      </c>
      <c r="C11" s="45">
        <v>748.78</v>
      </c>
      <c r="D11" s="45">
        <v>1.49</v>
      </c>
      <c r="E11" s="45">
        <v>0.26</v>
      </c>
      <c r="F11" s="45">
        <f t="shared" si="3"/>
        <v>1115.6822</v>
      </c>
      <c r="G11" s="45">
        <f t="shared" si="0"/>
        <v>194.68279999999999</v>
      </c>
      <c r="H11" s="45">
        <v>210.85</v>
      </c>
      <c r="I11" s="45">
        <v>4.66</v>
      </c>
      <c r="J11" s="45">
        <v>0.58489999999999998</v>
      </c>
      <c r="K11" s="45">
        <f t="shared" si="1"/>
        <v>982.56100000000004</v>
      </c>
      <c r="L11" s="45">
        <f t="shared" si="2"/>
        <v>123.32616499999999</v>
      </c>
      <c r="M11" s="45">
        <f t="shared" si="4"/>
        <v>133.12119999999993</v>
      </c>
      <c r="N11" s="45">
        <f t="shared" si="4"/>
        <v>71.356634999999997</v>
      </c>
    </row>
    <row r="12" spans="1:14" ht="24.95" customHeight="1">
      <c r="A12" s="46">
        <v>4</v>
      </c>
      <c r="B12" s="47" t="s">
        <v>15</v>
      </c>
      <c r="C12" s="45">
        <v>116.08</v>
      </c>
      <c r="D12" s="45">
        <v>0.31</v>
      </c>
      <c r="E12" s="45">
        <v>0.04</v>
      </c>
      <c r="F12" s="45">
        <f t="shared" si="3"/>
        <v>35.9848</v>
      </c>
      <c r="G12" s="45">
        <f t="shared" si="0"/>
        <v>4.6432000000000002</v>
      </c>
      <c r="H12" s="45">
        <v>4.01</v>
      </c>
      <c r="I12" s="45">
        <v>0.56000000000000005</v>
      </c>
      <c r="J12" s="45">
        <v>0.70489999999999997</v>
      </c>
      <c r="K12" s="45">
        <f t="shared" si="1"/>
        <v>2.2456</v>
      </c>
      <c r="L12" s="45">
        <f t="shared" si="2"/>
        <v>2.8266489999999997</v>
      </c>
      <c r="M12" s="45">
        <f t="shared" ref="M12:M20" si="5">F12-K12</f>
        <v>33.739199999999997</v>
      </c>
      <c r="N12" s="45">
        <f t="shared" ref="N12:N20" si="6">G12-L12</f>
        <v>1.8165510000000005</v>
      </c>
    </row>
    <row r="13" spans="1:14" ht="24.95" customHeight="1">
      <c r="A13" s="46">
        <v>5</v>
      </c>
      <c r="B13" s="47" t="s">
        <v>17</v>
      </c>
      <c r="C13" s="45">
        <v>260.02</v>
      </c>
      <c r="D13" s="45">
        <v>1.04</v>
      </c>
      <c r="E13" s="45">
        <v>0.2</v>
      </c>
      <c r="F13" s="45">
        <f t="shared" si="3"/>
        <v>270.42079999999999</v>
      </c>
      <c r="G13" s="45">
        <f t="shared" si="0"/>
        <v>52.003999999999998</v>
      </c>
      <c r="H13" s="45">
        <v>33.76</v>
      </c>
      <c r="I13" s="45">
        <v>5.72</v>
      </c>
      <c r="J13" s="45">
        <v>6.4899999999999999E-2</v>
      </c>
      <c r="K13" s="45">
        <f t="shared" si="1"/>
        <v>193.10719999999998</v>
      </c>
      <c r="L13" s="45">
        <f t="shared" si="2"/>
        <v>2.1910239999999996</v>
      </c>
      <c r="M13" s="45">
        <f t="shared" si="5"/>
        <v>77.313600000000008</v>
      </c>
      <c r="N13" s="45">
        <f t="shared" si="6"/>
        <v>49.812975999999999</v>
      </c>
    </row>
    <row r="14" spans="1:14" ht="24.95" customHeight="1">
      <c r="A14" s="46">
        <v>6</v>
      </c>
      <c r="B14" s="47" t="s">
        <v>19</v>
      </c>
      <c r="C14" s="45">
        <v>693.53</v>
      </c>
      <c r="D14" s="45">
        <v>1.21</v>
      </c>
      <c r="E14" s="45">
        <v>0.24</v>
      </c>
      <c r="F14" s="45">
        <f t="shared" si="3"/>
        <v>839.17129999999997</v>
      </c>
      <c r="G14" s="45">
        <f t="shared" si="0"/>
        <v>166.44719999999998</v>
      </c>
      <c r="H14" s="45">
        <v>243.87</v>
      </c>
      <c r="I14" s="45">
        <v>4.75</v>
      </c>
      <c r="J14" s="45">
        <v>0.60489999999999999</v>
      </c>
      <c r="K14" s="45">
        <f t="shared" si="1"/>
        <v>1158.3824999999999</v>
      </c>
      <c r="L14" s="45">
        <f t="shared" si="2"/>
        <v>147.516963</v>
      </c>
      <c r="M14" s="45">
        <f t="shared" si="5"/>
        <v>-319.21119999999996</v>
      </c>
      <c r="N14" s="45">
        <f t="shared" si="6"/>
        <v>18.930236999999977</v>
      </c>
    </row>
    <row r="15" spans="1:14" ht="24.95" customHeight="1">
      <c r="A15" s="46">
        <v>7</v>
      </c>
      <c r="B15" s="47" t="s">
        <v>21</v>
      </c>
      <c r="C15" s="45">
        <v>299.58</v>
      </c>
      <c r="D15" s="45">
        <v>1.38</v>
      </c>
      <c r="E15" s="45">
        <v>0.28999999999999998</v>
      </c>
      <c r="F15" s="45">
        <f t="shared" si="3"/>
        <v>413.42039999999997</v>
      </c>
      <c r="G15" s="45">
        <f t="shared" si="0"/>
        <v>86.878199999999993</v>
      </c>
      <c r="H15" s="45">
        <v>205.54</v>
      </c>
      <c r="I15" s="45">
        <v>4.8600000000000003</v>
      </c>
      <c r="J15" s="45">
        <v>0.63490000000000002</v>
      </c>
      <c r="K15" s="45">
        <f t="shared" si="1"/>
        <v>998.92439999999999</v>
      </c>
      <c r="L15" s="45">
        <f t="shared" si="2"/>
        <v>130.49734599999999</v>
      </c>
      <c r="M15" s="45">
        <f t="shared" si="5"/>
        <v>-585.50400000000002</v>
      </c>
      <c r="N15" s="45">
        <f t="shared" si="6"/>
        <v>-43.619146000000001</v>
      </c>
    </row>
    <row r="16" spans="1:14" ht="24.95" customHeight="1">
      <c r="A16" s="46">
        <v>8</v>
      </c>
      <c r="B16" s="47" t="s">
        <v>22</v>
      </c>
      <c r="C16" s="45">
        <f>565.61+14.1</f>
        <v>579.71</v>
      </c>
      <c r="D16" s="45">
        <v>0.88</v>
      </c>
      <c r="E16" s="45">
        <v>0.14000000000000001</v>
      </c>
      <c r="F16" s="45">
        <f t="shared" si="3"/>
        <v>510.14480000000003</v>
      </c>
      <c r="G16" s="45">
        <f t="shared" si="0"/>
        <v>81.159400000000019</v>
      </c>
      <c r="H16" s="45">
        <v>265.26</v>
      </c>
      <c r="I16" s="45">
        <v>5.41</v>
      </c>
      <c r="J16" s="45">
        <v>0.67490000000000006</v>
      </c>
      <c r="K16" s="45">
        <f t="shared" si="1"/>
        <v>1435.0565999999999</v>
      </c>
      <c r="L16" s="45">
        <f t="shared" si="2"/>
        <v>179.02397400000001</v>
      </c>
      <c r="M16" s="45">
        <f t="shared" si="5"/>
        <v>-924.91179999999986</v>
      </c>
      <c r="N16" s="45">
        <f t="shared" si="6"/>
        <v>-97.86457399999999</v>
      </c>
    </row>
    <row r="17" spans="1:14" ht="24.95" customHeight="1">
      <c r="A17" s="46">
        <v>9</v>
      </c>
      <c r="B17" s="47" t="s">
        <v>23</v>
      </c>
      <c r="C17" s="45">
        <v>574.94000000000005</v>
      </c>
      <c r="D17" s="45">
        <v>1.18</v>
      </c>
      <c r="E17" s="45">
        <v>0.24</v>
      </c>
      <c r="F17" s="45">
        <f t="shared" si="3"/>
        <v>678.42920000000004</v>
      </c>
      <c r="G17" s="45">
        <f t="shared" si="0"/>
        <v>137.98560000000001</v>
      </c>
      <c r="H17" s="45">
        <v>360.21</v>
      </c>
      <c r="I17" s="45">
        <v>3.91</v>
      </c>
      <c r="J17" s="45">
        <v>0.51490000000000002</v>
      </c>
      <c r="K17" s="45">
        <f t="shared" si="1"/>
        <v>1408.4211</v>
      </c>
      <c r="L17" s="45">
        <f t="shared" si="2"/>
        <v>185.472129</v>
      </c>
      <c r="M17" s="45">
        <f t="shared" si="5"/>
        <v>-729.99189999999999</v>
      </c>
      <c r="N17" s="45">
        <f t="shared" si="6"/>
        <v>-47.48652899999999</v>
      </c>
    </row>
    <row r="18" spans="1:14" ht="24.95" customHeight="1">
      <c r="A18" s="46">
        <v>10</v>
      </c>
      <c r="B18" s="47" t="s">
        <v>24</v>
      </c>
      <c r="C18" s="45">
        <v>247.88</v>
      </c>
      <c r="D18" s="45">
        <v>0.67</v>
      </c>
      <c r="E18" s="45">
        <v>0.08</v>
      </c>
      <c r="F18" s="45">
        <f t="shared" si="3"/>
        <v>166.0796</v>
      </c>
      <c r="G18" s="45">
        <f t="shared" si="0"/>
        <v>19.830400000000001</v>
      </c>
      <c r="H18" s="45">
        <v>53.29</v>
      </c>
      <c r="I18" s="45">
        <v>1.8</v>
      </c>
      <c r="J18" s="45">
        <v>0.26490000000000002</v>
      </c>
      <c r="K18" s="45">
        <f t="shared" si="1"/>
        <v>95.921999999999997</v>
      </c>
      <c r="L18" s="45">
        <f t="shared" si="2"/>
        <v>14.116521000000001</v>
      </c>
      <c r="M18" s="45">
        <f t="shared" si="5"/>
        <v>70.157600000000002</v>
      </c>
      <c r="N18" s="45">
        <f t="shared" si="6"/>
        <v>5.7138790000000004</v>
      </c>
    </row>
    <row r="19" spans="1:14" ht="24.95" customHeight="1">
      <c r="A19" s="46">
        <v>11</v>
      </c>
      <c r="B19" s="47" t="s">
        <v>25</v>
      </c>
      <c r="C19" s="45">
        <v>171.45599999999999</v>
      </c>
      <c r="D19" s="45">
        <v>0.41</v>
      </c>
      <c r="E19" s="45">
        <v>0.04</v>
      </c>
      <c r="F19" s="45">
        <f t="shared" si="3"/>
        <v>70.296959999999984</v>
      </c>
      <c r="G19" s="45">
        <f t="shared" si="0"/>
        <v>6.8582399999999994</v>
      </c>
      <c r="H19" s="45">
        <v>3.05</v>
      </c>
      <c r="I19" s="45">
        <v>0.61</v>
      </c>
      <c r="J19" s="45">
        <v>6.4899999999999999E-2</v>
      </c>
      <c r="K19" s="45">
        <f t="shared" si="1"/>
        <v>1.8604999999999998</v>
      </c>
      <c r="L19" s="45">
        <f t="shared" si="2"/>
        <v>0.19794499999999998</v>
      </c>
      <c r="M19" s="45">
        <f t="shared" si="5"/>
        <v>68.436459999999983</v>
      </c>
      <c r="N19" s="45">
        <f t="shared" si="6"/>
        <v>6.6602949999999996</v>
      </c>
    </row>
    <row r="20" spans="1:14" ht="24.95" customHeight="1">
      <c r="A20" s="46">
        <v>12</v>
      </c>
      <c r="B20" s="47" t="s">
        <v>26</v>
      </c>
      <c r="C20" s="45">
        <v>208.68600000000001</v>
      </c>
      <c r="D20" s="45">
        <v>0.53</v>
      </c>
      <c r="E20" s="45">
        <v>0.05</v>
      </c>
      <c r="F20" s="45">
        <f t="shared" si="3"/>
        <v>110.60358000000001</v>
      </c>
      <c r="G20" s="45">
        <f t="shared" si="0"/>
        <v>10.4343</v>
      </c>
      <c r="H20" s="45">
        <v>57.17</v>
      </c>
      <c r="I20" s="45">
        <v>2.4900000000000002</v>
      </c>
      <c r="J20" s="45">
        <v>0.33489999999999998</v>
      </c>
      <c r="K20" s="45">
        <f t="shared" si="1"/>
        <v>142.35330000000002</v>
      </c>
      <c r="L20" s="45">
        <f t="shared" si="2"/>
        <v>19.146232999999999</v>
      </c>
      <c r="M20" s="45">
        <f t="shared" si="5"/>
        <v>-31.749720000000011</v>
      </c>
      <c r="N20" s="45">
        <f t="shared" si="6"/>
        <v>-8.7119329999999984</v>
      </c>
    </row>
  </sheetData>
  <mergeCells count="21">
    <mergeCell ref="A8:B8"/>
    <mergeCell ref="L6:L7"/>
    <mergeCell ref="M6:M7"/>
    <mergeCell ref="N6:N7"/>
    <mergeCell ref="F6:F7"/>
    <mergeCell ref="G6:G7"/>
    <mergeCell ref="H6:H7"/>
    <mergeCell ref="I6:J6"/>
    <mergeCell ref="K6:K7"/>
    <mergeCell ref="M1:N1"/>
    <mergeCell ref="A2:N2"/>
    <mergeCell ref="A3:N3"/>
    <mergeCell ref="A5:A7"/>
    <mergeCell ref="B5:B7"/>
    <mergeCell ref="C5:E5"/>
    <mergeCell ref="F5:G5"/>
    <mergeCell ref="H5:J5"/>
    <mergeCell ref="K5:L5"/>
    <mergeCell ref="M5:N5"/>
    <mergeCell ref="C6:C7"/>
    <mergeCell ref="D6:E6"/>
  </mergeCells>
  <printOptions horizontalCentered="1"/>
  <pageMargins left="0.15748031496062992" right="0.15748031496062992" top="0.55118110236220474" bottom="0.19685039370078741" header="0.51181102362204722" footer="0.19685039370078741"/>
  <pageSetup paperSize="9" orientation="landscape" horizont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N20"/>
  <sheetViews>
    <sheetView zoomScaleNormal="100" zoomScaleSheetLayoutView="75" workbookViewId="0">
      <selection activeCell="H8" sqref="H8:I8"/>
    </sheetView>
  </sheetViews>
  <sheetFormatPr defaultRowHeight="14.25"/>
  <cols>
    <col min="1" max="1" width="5" style="1" customWidth="1"/>
    <col min="2" max="2" width="15" style="1" customWidth="1"/>
    <col min="3" max="3" width="14" style="1" customWidth="1"/>
    <col min="4" max="4" width="8.7109375" style="1" customWidth="1"/>
    <col min="5" max="6" width="9.7109375" style="1" customWidth="1"/>
    <col min="7" max="7" width="9.140625" style="1"/>
    <col min="8" max="8" width="10.42578125" style="1" customWidth="1"/>
    <col min="9" max="9" width="9.28515625" style="1" bestFit="1" customWidth="1"/>
    <col min="10" max="10" width="6.85546875" style="1" customWidth="1"/>
    <col min="11" max="11" width="9.85546875" style="1" bestFit="1" customWidth="1"/>
    <col min="12" max="12" width="8.85546875" style="1" customWidth="1"/>
    <col min="13" max="13" width="10.140625" style="1" customWidth="1"/>
    <col min="14" max="14" width="8.140625" style="1" customWidth="1"/>
    <col min="15" max="16384" width="9.140625" style="1"/>
  </cols>
  <sheetData>
    <row r="1" spans="1:14" ht="15">
      <c r="M1" s="171"/>
      <c r="N1" s="171"/>
    </row>
    <row r="2" spans="1:14" ht="18">
      <c r="A2" s="169" t="s">
        <v>50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ht="18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3" customFormat="1" ht="39.75" customHeight="1">
      <c r="A5" s="165" t="s">
        <v>1</v>
      </c>
      <c r="B5" s="165" t="s">
        <v>2</v>
      </c>
      <c r="C5" s="168" t="s">
        <v>3</v>
      </c>
      <c r="D5" s="168"/>
      <c r="E5" s="168"/>
      <c r="F5" s="168" t="s">
        <v>4</v>
      </c>
      <c r="G5" s="168"/>
      <c r="H5" s="168" t="s">
        <v>5</v>
      </c>
      <c r="I5" s="168"/>
      <c r="J5" s="168"/>
      <c r="K5" s="168" t="s">
        <v>6</v>
      </c>
      <c r="L5" s="168"/>
      <c r="M5" s="168" t="s">
        <v>7</v>
      </c>
      <c r="N5" s="168"/>
    </row>
    <row r="6" spans="1:14" s="3" customFormat="1" ht="44.25" customHeight="1">
      <c r="A6" s="166"/>
      <c r="B6" s="166"/>
      <c r="C6" s="168" t="s">
        <v>8</v>
      </c>
      <c r="D6" s="168" t="s">
        <v>9</v>
      </c>
      <c r="E6" s="168"/>
      <c r="F6" s="168" t="s">
        <v>10</v>
      </c>
      <c r="G6" s="168" t="s">
        <v>11</v>
      </c>
      <c r="H6" s="168" t="s">
        <v>12</v>
      </c>
      <c r="I6" s="168" t="s">
        <v>13</v>
      </c>
      <c r="J6" s="168"/>
      <c r="K6" s="168" t="s">
        <v>10</v>
      </c>
      <c r="L6" s="168" t="s">
        <v>11</v>
      </c>
      <c r="M6" s="168" t="s">
        <v>10</v>
      </c>
      <c r="N6" s="168" t="s">
        <v>11</v>
      </c>
    </row>
    <row r="7" spans="1:14" s="3" customFormat="1" ht="36.75" customHeight="1">
      <c r="A7" s="167"/>
      <c r="B7" s="167"/>
      <c r="C7" s="168"/>
      <c r="D7" s="4" t="s">
        <v>10</v>
      </c>
      <c r="E7" s="4" t="s">
        <v>11</v>
      </c>
      <c r="F7" s="168"/>
      <c r="G7" s="168"/>
      <c r="H7" s="168"/>
      <c r="I7" s="4" t="s">
        <v>10</v>
      </c>
      <c r="J7" s="4" t="s">
        <v>11</v>
      </c>
      <c r="K7" s="168"/>
      <c r="L7" s="168"/>
      <c r="M7" s="168"/>
      <c r="N7" s="168"/>
    </row>
    <row r="8" spans="1:14" ht="24.95" customHeight="1">
      <c r="A8" s="172" t="s">
        <v>14</v>
      </c>
      <c r="B8" s="173"/>
      <c r="C8" s="29">
        <f>C9+C10+C11+C12+C13+C14+C15+C16+C17+C19+C20+C18</f>
        <v>4201.0450000000001</v>
      </c>
      <c r="D8" s="29">
        <f>(C9*D9+C10*D10+C11*D11+C12*D12+C13*D13+C14*D14+C15*D15+C16*D16+C17*D17+C18*D18+C19*D19+C20*D20)/C8</f>
        <v>1.1058219756433618</v>
      </c>
      <c r="E8" s="29">
        <f>(C9*E9+C10*E10+C11*E11+C12*E12+C13*E13+C14*E14+C15*E15+C16*E16+C17*E17+C18*E18+C19*E19+C20*E20)/C8</f>
        <v>0.20366535846041478</v>
      </c>
      <c r="F8" s="29">
        <f>F9+F10+F11+F12+F13+F14+F15+F16+F17+F19+F20+F18</f>
        <v>4645.6078816666668</v>
      </c>
      <c r="G8" s="29">
        <f>G9+G10+G11+G12+G13+G14+G15+G16+G17+G19+G20+G18</f>
        <v>855.6073358333332</v>
      </c>
      <c r="H8" s="29">
        <f>H9+H10+H11+H12+H13+H14+H15+H16+H17+H19+H20+H18</f>
        <v>1425.9899999999998</v>
      </c>
      <c r="I8" s="29">
        <f>(H9*I9+H10*I10+H11*I11+H12*I12+H13*I13+H14*I14+H15*I15+H16*I16+H17*I17+H18*I18+H19*I19+H20*I20)/H8</f>
        <v>4.8707301944613928</v>
      </c>
      <c r="J8" s="29">
        <f>(H9*J9+H10*J10+H11*J11+H12*J12+H13*J13+H14*J14+H15*J15+H16*J16+H17*J17+H18*J18+H19*J19+H20*J20)/H8</f>
        <v>0.5973573447219126</v>
      </c>
      <c r="K8" s="29">
        <f>K9+K10+K11+K12+K13+K14+K15+K16+K17+K19+K20+K18</f>
        <v>6945.6125500000007</v>
      </c>
      <c r="L8" s="29">
        <f>L9+L10+L11+L12+L13+L14+L15+L16+L17+L19+L20+L18</f>
        <v>851.82560000000001</v>
      </c>
      <c r="M8" s="29">
        <f>M9+M10+M11+M12+M13+M14+M15+M16+M17+M19+M20+M18</f>
        <v>-2300.0046683333344</v>
      </c>
      <c r="N8" s="29">
        <f>N9+N10+N11+N12+N13+N14+N15+N16+N17+N19+N20+N18</f>
        <v>3.7817358333333537</v>
      </c>
    </row>
    <row r="9" spans="1:14" ht="24.95" customHeight="1">
      <c r="A9" s="46">
        <v>1</v>
      </c>
      <c r="B9" s="44" t="s">
        <v>16</v>
      </c>
      <c r="C9" s="45">
        <v>222.69300000000001</v>
      </c>
      <c r="D9" s="45">
        <v>1.17</v>
      </c>
      <c r="E9" s="45">
        <f>(0.19+0.33+0.18)/3</f>
        <v>0.23333333333333331</v>
      </c>
      <c r="F9" s="45">
        <f t="shared" ref="F9:F20" si="0">C9*D9</f>
        <v>260.55081000000001</v>
      </c>
      <c r="G9" s="45">
        <f>C9*E9</f>
        <v>51.9617</v>
      </c>
      <c r="H9" s="45">
        <v>104.16500000000001</v>
      </c>
      <c r="I9" s="45">
        <v>6.21</v>
      </c>
      <c r="J9" s="45">
        <v>0.71</v>
      </c>
      <c r="K9" s="45">
        <f t="shared" ref="K9:K20" si="1">H9*I9</f>
        <v>646.86464999999998</v>
      </c>
      <c r="L9" s="45">
        <f t="shared" ref="L9:L20" si="2">H9*J9</f>
        <v>73.957149999999999</v>
      </c>
      <c r="M9" s="45">
        <f>F9-K9</f>
        <v>-386.31383999999997</v>
      </c>
      <c r="N9" s="45">
        <f>G9-L9</f>
        <v>-21.995449999999998</v>
      </c>
    </row>
    <row r="10" spans="1:14" ht="24.95" customHeight="1">
      <c r="A10" s="46">
        <v>2</v>
      </c>
      <c r="B10" s="44" t="s">
        <v>18</v>
      </c>
      <c r="C10" s="45">
        <v>475.81299999999999</v>
      </c>
      <c r="D10" s="45">
        <v>1.38</v>
      </c>
      <c r="E10" s="45">
        <v>0.21</v>
      </c>
      <c r="F10" s="45">
        <f t="shared" si="0"/>
        <v>656.62193999999988</v>
      </c>
      <c r="G10" s="45">
        <f t="shared" ref="G10:G20" si="3">C10*E10</f>
        <v>99.920729999999992</v>
      </c>
      <c r="H10" s="45">
        <v>149.155</v>
      </c>
      <c r="I10" s="45">
        <v>4.75</v>
      </c>
      <c r="J10" s="45">
        <v>0.6</v>
      </c>
      <c r="K10" s="45">
        <f t="shared" si="1"/>
        <v>708.48625000000004</v>
      </c>
      <c r="L10" s="45">
        <f>H10*J10</f>
        <v>89.492999999999995</v>
      </c>
      <c r="M10" s="45">
        <f t="shared" ref="M10:N17" si="4">F10-K10</f>
        <v>-51.86431000000016</v>
      </c>
      <c r="N10" s="45">
        <f t="shared" si="4"/>
        <v>10.427729999999997</v>
      </c>
    </row>
    <row r="11" spans="1:14" ht="24.95" customHeight="1">
      <c r="A11" s="46">
        <v>3</v>
      </c>
      <c r="B11" s="44" t="s">
        <v>20</v>
      </c>
      <c r="C11" s="45">
        <v>685.89300000000003</v>
      </c>
      <c r="D11" s="45">
        <v>1.38</v>
      </c>
      <c r="E11" s="45">
        <v>0.24</v>
      </c>
      <c r="F11" s="45">
        <f t="shared" si="0"/>
        <v>946.53233999999998</v>
      </c>
      <c r="G11" s="45">
        <f t="shared" si="3"/>
        <v>164.61431999999999</v>
      </c>
      <c r="H11" s="45">
        <v>187.715</v>
      </c>
      <c r="I11" s="45">
        <v>4.41</v>
      </c>
      <c r="J11" s="45">
        <v>0.49</v>
      </c>
      <c r="K11" s="45">
        <f t="shared" si="1"/>
        <v>827.82315000000006</v>
      </c>
      <c r="L11" s="45">
        <f t="shared" si="2"/>
        <v>91.980350000000001</v>
      </c>
      <c r="M11" s="45">
        <f t="shared" si="4"/>
        <v>118.70918999999992</v>
      </c>
      <c r="N11" s="45">
        <f t="shared" si="4"/>
        <v>72.633969999999991</v>
      </c>
    </row>
    <row r="12" spans="1:14" ht="24.95" customHeight="1">
      <c r="A12" s="46">
        <v>4</v>
      </c>
      <c r="B12" s="44" t="s">
        <v>15</v>
      </c>
      <c r="C12" s="45">
        <v>95.613</v>
      </c>
      <c r="D12" s="45">
        <v>0.28999999999999998</v>
      </c>
      <c r="E12" s="45">
        <f>(0.04+0.04+0.04)/3</f>
        <v>0.04</v>
      </c>
      <c r="F12" s="45">
        <f t="shared" si="0"/>
        <v>27.72777</v>
      </c>
      <c r="G12" s="45">
        <f t="shared" si="3"/>
        <v>3.8245200000000001</v>
      </c>
      <c r="H12" s="45">
        <v>3.8849999999999998</v>
      </c>
      <c r="I12" s="45">
        <v>0.54</v>
      </c>
      <c r="J12" s="45">
        <v>0.06</v>
      </c>
      <c r="K12" s="45">
        <f t="shared" si="1"/>
        <v>2.0979000000000001</v>
      </c>
      <c r="L12" s="45">
        <f t="shared" si="2"/>
        <v>0.23309999999999997</v>
      </c>
      <c r="M12" s="45">
        <f t="shared" si="4"/>
        <v>25.62987</v>
      </c>
      <c r="N12" s="45">
        <f t="shared" si="4"/>
        <v>3.5914200000000003</v>
      </c>
    </row>
    <row r="13" spans="1:14" ht="24.95" customHeight="1">
      <c r="A13" s="46">
        <v>5</v>
      </c>
      <c r="B13" s="44" t="s">
        <v>17</v>
      </c>
      <c r="C13" s="45">
        <v>238.07300000000001</v>
      </c>
      <c r="D13" s="45">
        <v>1.06</v>
      </c>
      <c r="E13" s="45">
        <f>(0.32+0.15+0.15+0.09)/4</f>
        <v>0.17749999999999999</v>
      </c>
      <c r="F13" s="45">
        <f t="shared" si="0"/>
        <v>252.35738000000003</v>
      </c>
      <c r="G13" s="45">
        <f t="shared" si="3"/>
        <v>42.257957499999996</v>
      </c>
      <c r="H13" s="45">
        <v>28.56</v>
      </c>
      <c r="I13" s="45">
        <v>6.43</v>
      </c>
      <c r="J13" s="45">
        <v>0.78</v>
      </c>
      <c r="K13" s="45">
        <f t="shared" si="1"/>
        <v>183.64079999999998</v>
      </c>
      <c r="L13" s="45">
        <f t="shared" si="2"/>
        <v>22.276800000000001</v>
      </c>
      <c r="M13" s="45">
        <f t="shared" si="4"/>
        <v>68.71658000000005</v>
      </c>
      <c r="N13" s="45">
        <f t="shared" si="4"/>
        <v>19.981157499999995</v>
      </c>
    </row>
    <row r="14" spans="1:14" ht="24.95" customHeight="1">
      <c r="A14" s="46">
        <v>6</v>
      </c>
      <c r="B14" s="44" t="s">
        <v>19</v>
      </c>
      <c r="C14" s="45">
        <v>606.03</v>
      </c>
      <c r="D14" s="45">
        <v>1.18</v>
      </c>
      <c r="E14" s="45">
        <v>0.27</v>
      </c>
      <c r="F14" s="45">
        <f t="shared" si="0"/>
        <v>715.11539999999991</v>
      </c>
      <c r="G14" s="45">
        <f t="shared" si="3"/>
        <v>163.62809999999999</v>
      </c>
      <c r="H14" s="45">
        <v>245.35</v>
      </c>
      <c r="I14" s="45">
        <v>5.03</v>
      </c>
      <c r="J14" s="45">
        <v>0.6</v>
      </c>
      <c r="K14" s="45">
        <f t="shared" si="1"/>
        <v>1234.1105</v>
      </c>
      <c r="L14" s="45">
        <f t="shared" si="2"/>
        <v>147.20999999999998</v>
      </c>
      <c r="M14" s="45">
        <f t="shared" si="4"/>
        <v>-518.99510000000009</v>
      </c>
      <c r="N14" s="45">
        <f t="shared" si="4"/>
        <v>16.41810000000001</v>
      </c>
    </row>
    <row r="15" spans="1:14" ht="24.95" customHeight="1">
      <c r="A15" s="46">
        <v>7</v>
      </c>
      <c r="B15" s="44" t="s">
        <v>21</v>
      </c>
      <c r="C15" s="45">
        <v>288.19</v>
      </c>
      <c r="D15" s="45">
        <v>1.35</v>
      </c>
      <c r="E15" s="45">
        <v>0.27</v>
      </c>
      <c r="F15" s="45">
        <f t="shared" si="0"/>
        <v>389.05650000000003</v>
      </c>
      <c r="G15" s="45">
        <f t="shared" si="3"/>
        <v>77.811300000000003</v>
      </c>
      <c r="H15" s="45">
        <v>196.34</v>
      </c>
      <c r="I15" s="45">
        <v>5.64</v>
      </c>
      <c r="J15" s="45">
        <v>0.7</v>
      </c>
      <c r="K15" s="45">
        <f t="shared" si="1"/>
        <v>1107.3576</v>
      </c>
      <c r="L15" s="45">
        <f t="shared" si="2"/>
        <v>137.43799999999999</v>
      </c>
      <c r="M15" s="45">
        <f t="shared" si="4"/>
        <v>-718.30110000000002</v>
      </c>
      <c r="N15" s="45">
        <f t="shared" si="4"/>
        <v>-59.626699999999985</v>
      </c>
    </row>
    <row r="16" spans="1:14" ht="24.95" customHeight="1">
      <c r="A16" s="46">
        <v>8</v>
      </c>
      <c r="B16" s="44" t="s">
        <v>22</v>
      </c>
      <c r="C16" s="45">
        <f>510.49+7.5</f>
        <v>517.99</v>
      </c>
      <c r="D16" s="45">
        <f>(0.9+0.9)/2</f>
        <v>0.9</v>
      </c>
      <c r="E16" s="45">
        <f>(0.16+0.16)/2</f>
        <v>0.16</v>
      </c>
      <c r="F16" s="45">
        <f t="shared" si="0"/>
        <v>466.19100000000003</v>
      </c>
      <c r="G16" s="45">
        <f t="shared" si="3"/>
        <v>82.878399999999999</v>
      </c>
      <c r="H16" s="45">
        <v>246.26</v>
      </c>
      <c r="I16" s="45">
        <v>5.33</v>
      </c>
      <c r="J16" s="45">
        <v>0.66</v>
      </c>
      <c r="K16" s="45">
        <f t="shared" si="1"/>
        <v>1312.5658000000001</v>
      </c>
      <c r="L16" s="45">
        <f t="shared" si="2"/>
        <v>162.5316</v>
      </c>
      <c r="M16" s="45">
        <f t="shared" si="4"/>
        <v>-846.37480000000005</v>
      </c>
      <c r="N16" s="45">
        <f t="shared" si="4"/>
        <v>-79.653199999999998</v>
      </c>
    </row>
    <row r="17" spans="1:14" ht="24.95" customHeight="1">
      <c r="A17" s="46">
        <v>9</v>
      </c>
      <c r="B17" s="44" t="s">
        <v>23</v>
      </c>
      <c r="C17" s="45">
        <v>486.14</v>
      </c>
      <c r="D17" s="45">
        <f>(1.2+1.19)/2</f>
        <v>1.1949999999999998</v>
      </c>
      <c r="E17" s="45">
        <f>(0.26+0.28)/2</f>
        <v>0.27</v>
      </c>
      <c r="F17" s="45">
        <f t="shared" si="0"/>
        <v>580.93729999999994</v>
      </c>
      <c r="G17" s="45">
        <f t="shared" si="3"/>
        <v>131.2578</v>
      </c>
      <c r="H17" s="45">
        <v>169.19</v>
      </c>
      <c r="I17" s="45">
        <v>4.07</v>
      </c>
      <c r="J17" s="45">
        <v>0.54</v>
      </c>
      <c r="K17" s="45">
        <f t="shared" si="1"/>
        <v>688.60329999999999</v>
      </c>
      <c r="L17" s="45">
        <f t="shared" si="2"/>
        <v>91.3626</v>
      </c>
      <c r="M17" s="45">
        <f t="shared" si="4"/>
        <v>-107.66600000000005</v>
      </c>
      <c r="N17" s="45">
        <f t="shared" si="4"/>
        <v>39.895200000000003</v>
      </c>
    </row>
    <row r="18" spans="1:14" ht="24.95" customHeight="1">
      <c r="A18" s="46">
        <v>10</v>
      </c>
      <c r="B18" s="44" t="s">
        <v>24</v>
      </c>
      <c r="C18" s="45">
        <v>260.39</v>
      </c>
      <c r="D18" s="45">
        <f>(0.89+0.72+0.31+0.89)/4</f>
        <v>0.70250000000000001</v>
      </c>
      <c r="E18" s="45">
        <f>(0.11+0.07+0.04+0.11)/4</f>
        <v>8.2500000000000004E-2</v>
      </c>
      <c r="F18" s="45">
        <f t="shared" si="0"/>
        <v>182.92397499999998</v>
      </c>
      <c r="G18" s="45">
        <f t="shared" si="3"/>
        <v>21.482175000000002</v>
      </c>
      <c r="H18" s="45">
        <v>44.08</v>
      </c>
      <c r="I18" s="45">
        <v>1.81</v>
      </c>
      <c r="J18" s="45">
        <v>0.28999999999999998</v>
      </c>
      <c r="K18" s="45">
        <f t="shared" si="1"/>
        <v>79.784800000000004</v>
      </c>
      <c r="L18" s="45">
        <f t="shared" si="2"/>
        <v>12.783199999999999</v>
      </c>
      <c r="M18" s="45">
        <f t="shared" ref="M18:N20" si="5">F18-K18</f>
        <v>103.13917499999998</v>
      </c>
      <c r="N18" s="45">
        <f t="shared" si="5"/>
        <v>8.6989750000000026</v>
      </c>
    </row>
    <row r="19" spans="1:14" ht="24.95" customHeight="1">
      <c r="A19" s="46">
        <v>11</v>
      </c>
      <c r="B19" s="44" t="s">
        <v>25</v>
      </c>
      <c r="C19" s="45">
        <v>159.58000000000001</v>
      </c>
      <c r="D19" s="45">
        <f>(0.39+0.46+0.49)/3</f>
        <v>0.44666666666666671</v>
      </c>
      <c r="E19" s="45">
        <f>(0.04+0.04+0.05)/3</f>
        <v>4.3333333333333335E-2</v>
      </c>
      <c r="F19" s="45">
        <f t="shared" si="0"/>
        <v>71.279066666666679</v>
      </c>
      <c r="G19" s="45">
        <f t="shared" si="3"/>
        <v>6.9151333333333342</v>
      </c>
      <c r="H19" s="45">
        <v>2.72</v>
      </c>
      <c r="I19" s="45">
        <v>0.65</v>
      </c>
      <c r="J19" s="45">
        <v>0.08</v>
      </c>
      <c r="K19" s="45">
        <f t="shared" si="1"/>
        <v>1.7680000000000002</v>
      </c>
      <c r="L19" s="45">
        <f t="shared" si="2"/>
        <v>0.21760000000000002</v>
      </c>
      <c r="M19" s="45">
        <f t="shared" si="5"/>
        <v>69.511066666666679</v>
      </c>
      <c r="N19" s="45">
        <f t="shared" si="5"/>
        <v>6.6975333333333342</v>
      </c>
    </row>
    <row r="20" spans="1:14" ht="24.95" customHeight="1">
      <c r="A20" s="46">
        <v>12</v>
      </c>
      <c r="B20" s="44" t="s">
        <v>26</v>
      </c>
      <c r="C20" s="45">
        <v>164.64</v>
      </c>
      <c r="D20" s="45">
        <f>(0.64+0.53)/2</f>
        <v>0.58499999999999996</v>
      </c>
      <c r="E20" s="45">
        <f>(0.06+0.05)/2</f>
        <v>5.5E-2</v>
      </c>
      <c r="F20" s="45">
        <f t="shared" si="0"/>
        <v>96.314399999999992</v>
      </c>
      <c r="G20" s="45">
        <f t="shared" si="3"/>
        <v>9.0551999999999992</v>
      </c>
      <c r="H20" s="45">
        <v>48.57</v>
      </c>
      <c r="I20" s="45">
        <v>3.14</v>
      </c>
      <c r="J20" s="45">
        <v>0.46</v>
      </c>
      <c r="K20" s="45">
        <f t="shared" si="1"/>
        <v>152.50980000000001</v>
      </c>
      <c r="L20" s="45">
        <f t="shared" si="2"/>
        <v>22.342200000000002</v>
      </c>
      <c r="M20" s="45">
        <f t="shared" si="5"/>
        <v>-56.195400000000021</v>
      </c>
      <c r="N20" s="45">
        <f t="shared" si="5"/>
        <v>-13.287000000000003</v>
      </c>
    </row>
  </sheetData>
  <mergeCells count="21">
    <mergeCell ref="A8:B8"/>
    <mergeCell ref="L6:L7"/>
    <mergeCell ref="M6:M7"/>
    <mergeCell ref="N6:N7"/>
    <mergeCell ref="F6:F7"/>
    <mergeCell ref="G6:G7"/>
    <mergeCell ref="H6:H7"/>
    <mergeCell ref="I6:J6"/>
    <mergeCell ref="K6:K7"/>
    <mergeCell ref="M1:N1"/>
    <mergeCell ref="A2:N2"/>
    <mergeCell ref="A3:N3"/>
    <mergeCell ref="A5:A7"/>
    <mergeCell ref="B5:B7"/>
    <mergeCell ref="C5:E5"/>
    <mergeCell ref="F5:G5"/>
    <mergeCell ref="H5:J5"/>
    <mergeCell ref="K5:L5"/>
    <mergeCell ref="M5:N5"/>
    <mergeCell ref="C6:C7"/>
    <mergeCell ref="D6:E6"/>
  </mergeCells>
  <printOptions horizontalCentered="1"/>
  <pageMargins left="0.19685039370078741" right="0.19685039370078741" top="0.55118110236220474" bottom="0.19685039370078741" header="0.51181102362204722" footer="0.19685039370078741"/>
  <pageSetup paperSize="9" orientation="landscape" horizont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8"/>
  </sheetPr>
  <dimension ref="A2:O23"/>
  <sheetViews>
    <sheetView showZeros="0" zoomScale="115" zoomScaleNormal="115" zoomScaleSheetLayoutView="100" workbookViewId="0">
      <selection activeCell="A9" sqref="A9"/>
    </sheetView>
  </sheetViews>
  <sheetFormatPr defaultRowHeight="14.25"/>
  <cols>
    <col min="1" max="1" width="4" style="6" customWidth="1"/>
    <col min="2" max="2" width="16.5703125" style="5" customWidth="1"/>
    <col min="3" max="3" width="13.28515625" style="5" customWidth="1"/>
    <col min="4" max="4" width="9.85546875" style="5" customWidth="1"/>
    <col min="5" max="5" width="9.28515625" style="5" customWidth="1"/>
    <col min="6" max="6" width="10" style="5" customWidth="1"/>
    <col min="7" max="7" width="9" style="5" customWidth="1"/>
    <col min="8" max="8" width="11.7109375" style="5" customWidth="1"/>
    <col min="9" max="9" width="10.28515625" style="5" customWidth="1"/>
    <col min="10" max="10" width="8.5703125" style="5" customWidth="1"/>
    <col min="11" max="11" width="9" style="5" customWidth="1"/>
    <col min="12" max="12" width="8.42578125" style="5" customWidth="1"/>
    <col min="13" max="13" width="10.42578125" style="5" customWidth="1"/>
    <col min="14" max="14" width="9.28515625" style="5" customWidth="1"/>
    <col min="15" max="15" width="9.140625" style="5"/>
    <col min="16" max="16" width="12.140625" style="5" bestFit="1" customWidth="1"/>
    <col min="17" max="16384" width="9.140625" style="5"/>
  </cols>
  <sheetData>
    <row r="2" spans="1:15" ht="18">
      <c r="B2" s="174" t="s">
        <v>49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5" ht="18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48.75" customHeight="1">
      <c r="A5" s="165" t="s">
        <v>1</v>
      </c>
      <c r="B5" s="175" t="s">
        <v>27</v>
      </c>
      <c r="C5" s="178" t="s">
        <v>28</v>
      </c>
      <c r="D5" s="178"/>
      <c r="E5" s="178"/>
      <c r="F5" s="178" t="s">
        <v>29</v>
      </c>
      <c r="G5" s="178"/>
      <c r="H5" s="178" t="s">
        <v>30</v>
      </c>
      <c r="I5" s="178"/>
      <c r="J5" s="178"/>
      <c r="K5" s="178" t="s">
        <v>31</v>
      </c>
      <c r="L5" s="178"/>
      <c r="M5" s="178" t="s">
        <v>32</v>
      </c>
      <c r="N5" s="178"/>
    </row>
    <row r="6" spans="1:15" ht="48.75" customHeight="1">
      <c r="A6" s="166"/>
      <c r="B6" s="176"/>
      <c r="C6" s="178" t="s">
        <v>33</v>
      </c>
      <c r="D6" s="178" t="s">
        <v>34</v>
      </c>
      <c r="E6" s="178"/>
      <c r="F6" s="178" t="s">
        <v>35</v>
      </c>
      <c r="G6" s="178" t="s">
        <v>11</v>
      </c>
      <c r="H6" s="178" t="s">
        <v>36</v>
      </c>
      <c r="I6" s="178" t="s">
        <v>37</v>
      </c>
      <c r="J6" s="178"/>
      <c r="K6" s="178" t="s">
        <v>35</v>
      </c>
      <c r="L6" s="178" t="s">
        <v>11</v>
      </c>
      <c r="M6" s="178" t="s">
        <v>38</v>
      </c>
      <c r="N6" s="178" t="s">
        <v>39</v>
      </c>
    </row>
    <row r="7" spans="1:15" ht="37.5" customHeight="1">
      <c r="A7" s="166"/>
      <c r="B7" s="177"/>
      <c r="C7" s="181"/>
      <c r="D7" s="48" t="s">
        <v>35</v>
      </c>
      <c r="E7" s="48" t="s">
        <v>11</v>
      </c>
      <c r="F7" s="181"/>
      <c r="G7" s="181"/>
      <c r="H7" s="181"/>
      <c r="I7" s="48" t="s">
        <v>35</v>
      </c>
      <c r="J7" s="48" t="s">
        <v>11</v>
      </c>
      <c r="K7" s="181"/>
      <c r="L7" s="181"/>
      <c r="M7" s="181"/>
      <c r="N7" s="181"/>
    </row>
    <row r="8" spans="1:15" s="7" customFormat="1" ht="24.95" customHeight="1">
      <c r="A8" s="179" t="s">
        <v>40</v>
      </c>
      <c r="B8" s="180"/>
      <c r="C8" s="59">
        <f>C9+C10+C11+C12+C13+C14+C15+C16+C17+C19+C20+C18</f>
        <v>4506.1100000000006</v>
      </c>
      <c r="D8" s="59">
        <f>(C9*D9+C10*D10+C11*D11+C12*D12+C13*D13+C14*D14+C15*D15+C16*D16+C17*D17+C18*D18+C19*D19+C20*D20)/C8</f>
        <v>1.1819261624771695</v>
      </c>
      <c r="E8" s="59">
        <f>(C9*E9+C10*E10+C11*E11+C12*E12+C13*E13+C14*E14+C15*E15+C16*E16+C17*E17+C18*E18+C19*E19+C20*E20)/C8</f>
        <v>0.18428227451171852</v>
      </c>
      <c r="F8" s="59">
        <f>F9+F10+F11+F12+F13+F14+F15+F16+F17+F19+F20+F18</f>
        <v>5325.8892999999989</v>
      </c>
      <c r="G8" s="59">
        <f>G9+G10+G11+G12+G13+G14+G15+G16+G17+G19+G20+G18</f>
        <v>830.39620000000002</v>
      </c>
      <c r="H8" s="59">
        <f>H9+H10+H11+H12+H13+H14+H15+H16+H17+H19+H20+H18</f>
        <v>1313.1299999999999</v>
      </c>
      <c r="I8" s="59">
        <f>(H9*I9+H10*I10+H11*I11+H12*I12+H13*I13+H14*I14+H15*I15+H16*I16+H17*I17+H18*I18+H19*I19+H20*I20)/H8</f>
        <v>4.919652448729372</v>
      </c>
      <c r="J8" s="59">
        <v>0.59736</v>
      </c>
      <c r="K8" s="59">
        <f>K9+K10+K11+K12+K13+K14+K15+K16+K17+K19+K20+K18</f>
        <v>6460.1432199999999</v>
      </c>
      <c r="L8" s="115">
        <f>L9+L10+L11+L12+L13+L14+L15+L16+L17+L19+L20+L18</f>
        <v>828.16312600000015</v>
      </c>
      <c r="M8" s="59">
        <f>M9+M10+M11+M12+M13+M14+M15+M16+M17+M19+M20+M18</f>
        <v>-1134.2539199999994</v>
      </c>
      <c r="N8" s="59">
        <f>G8-L8</f>
        <v>2.2330739999998741</v>
      </c>
    </row>
    <row r="9" spans="1:15" ht="24.95" customHeight="1">
      <c r="A9" s="27">
        <v>1</v>
      </c>
      <c r="B9" s="28" t="s">
        <v>41</v>
      </c>
      <c r="C9" s="10">
        <v>284.07</v>
      </c>
      <c r="D9" s="11">
        <v>1.46</v>
      </c>
      <c r="E9" s="12">
        <v>0.215</v>
      </c>
      <c r="F9" s="116">
        <f>C9*D9</f>
        <v>414.74219999999997</v>
      </c>
      <c r="G9" s="116">
        <f>C9*E9</f>
        <v>61.075049999999997</v>
      </c>
      <c r="H9" s="13">
        <v>70.025000000000006</v>
      </c>
      <c r="I9" s="14">
        <v>6.3680000000000003</v>
      </c>
      <c r="J9" s="13">
        <v>0.71399999999999997</v>
      </c>
      <c r="K9" s="116">
        <f>H9*I9</f>
        <v>445.91920000000005</v>
      </c>
      <c r="L9" s="116">
        <f>70.034*0.714</f>
        <v>50.004276000000004</v>
      </c>
      <c r="M9" s="116">
        <f t="shared" ref="M9:N20" si="0">F9-K9</f>
        <v>-31.177000000000078</v>
      </c>
      <c r="N9" s="116">
        <f t="shared" si="0"/>
        <v>11.070773999999993</v>
      </c>
    </row>
    <row r="10" spans="1:15" ht="24.95" customHeight="1">
      <c r="A10" s="27">
        <v>2</v>
      </c>
      <c r="B10" s="28" t="s">
        <v>42</v>
      </c>
      <c r="C10" s="17">
        <v>444.2</v>
      </c>
      <c r="D10" s="11">
        <v>1.66</v>
      </c>
      <c r="E10" s="13">
        <v>0.185</v>
      </c>
      <c r="F10" s="116">
        <f t="shared" ref="F10:F20" si="1">C10*D10</f>
        <v>737.37199999999996</v>
      </c>
      <c r="G10" s="116">
        <f t="shared" ref="G10:G20" si="2">C10*E10</f>
        <v>82.176999999999992</v>
      </c>
      <c r="H10" s="13">
        <v>126.64</v>
      </c>
      <c r="I10" s="14">
        <v>5.0449999999999999</v>
      </c>
      <c r="J10" s="13">
        <v>0.62329999999999997</v>
      </c>
      <c r="K10" s="116">
        <f t="shared" ref="K10:K20" si="3">H10*I10</f>
        <v>638.89879999999994</v>
      </c>
      <c r="L10" s="116">
        <f>126.644*0.624</f>
        <v>79.025856000000005</v>
      </c>
      <c r="M10" s="116">
        <f t="shared" si="0"/>
        <v>98.47320000000002</v>
      </c>
      <c r="N10" s="116">
        <f t="shared" si="0"/>
        <v>3.151143999999988</v>
      </c>
      <c r="O10" s="18"/>
    </row>
    <row r="11" spans="1:15" ht="24.95" customHeight="1">
      <c r="A11" s="27">
        <v>3</v>
      </c>
      <c r="B11" s="28" t="s">
        <v>20</v>
      </c>
      <c r="C11" s="17">
        <v>687.4</v>
      </c>
      <c r="D11" s="13">
        <v>1.54</v>
      </c>
      <c r="E11" s="13">
        <v>0.22500000000000001</v>
      </c>
      <c r="F11" s="116">
        <f t="shared" si="1"/>
        <v>1058.596</v>
      </c>
      <c r="G11" s="116">
        <f t="shared" si="2"/>
        <v>154.66499999999999</v>
      </c>
      <c r="H11" s="13">
        <v>157.52500000000001</v>
      </c>
      <c r="I11" s="19">
        <v>4.58</v>
      </c>
      <c r="J11" s="13">
        <v>0.56299999999999994</v>
      </c>
      <c r="K11" s="116">
        <f t="shared" si="3"/>
        <v>721.46450000000004</v>
      </c>
      <c r="L11" s="116">
        <f>157.534*0.564</f>
        <v>88.849175999999986</v>
      </c>
      <c r="M11" s="116">
        <f t="shared" si="0"/>
        <v>337.13149999999996</v>
      </c>
      <c r="N11" s="116">
        <f t="shared" si="0"/>
        <v>65.815824000000006</v>
      </c>
    </row>
    <row r="12" spans="1:15" ht="24.95" customHeight="1">
      <c r="A12" s="27">
        <v>4</v>
      </c>
      <c r="B12" s="28" t="s">
        <v>15</v>
      </c>
      <c r="C12" s="17">
        <v>131.77000000000001</v>
      </c>
      <c r="D12" s="11">
        <v>0.28999999999999998</v>
      </c>
      <c r="E12" s="11">
        <v>0.04</v>
      </c>
      <c r="F12" s="116">
        <f t="shared" si="1"/>
        <v>38.213300000000004</v>
      </c>
      <c r="G12" s="116">
        <f t="shared" si="2"/>
        <v>5.2708000000000004</v>
      </c>
      <c r="H12" s="13">
        <v>2.7949999999999999</v>
      </c>
      <c r="I12" s="19">
        <v>0.56599999999999995</v>
      </c>
      <c r="J12" s="13">
        <v>9.2999999999999999E-2</v>
      </c>
      <c r="K12" s="116">
        <f t="shared" si="3"/>
        <v>1.5819699999999999</v>
      </c>
      <c r="L12" s="116">
        <f>2.804*0.094</f>
        <v>0.26357599999999998</v>
      </c>
      <c r="M12" s="116">
        <f t="shared" si="0"/>
        <v>36.631330000000005</v>
      </c>
      <c r="N12" s="116">
        <f t="shared" si="0"/>
        <v>5.0072240000000008</v>
      </c>
    </row>
    <row r="13" spans="1:15" ht="24.95" customHeight="1">
      <c r="A13" s="27">
        <v>5</v>
      </c>
      <c r="B13" s="28" t="s">
        <v>43</v>
      </c>
      <c r="C13" s="17">
        <v>303.35000000000002</v>
      </c>
      <c r="D13" s="11">
        <v>1.17</v>
      </c>
      <c r="E13" s="13">
        <v>0.16500000000000001</v>
      </c>
      <c r="F13" s="116">
        <f t="shared" si="1"/>
        <v>354.91950000000003</v>
      </c>
      <c r="G13" s="116">
        <f t="shared" si="2"/>
        <v>50.052750000000003</v>
      </c>
      <c r="H13" s="13">
        <v>42.375</v>
      </c>
      <c r="I13" s="14">
        <v>5.8760000000000003</v>
      </c>
      <c r="J13" s="13">
        <v>0.84299999999999997</v>
      </c>
      <c r="K13" s="116">
        <f t="shared" si="3"/>
        <v>248.99550000000002</v>
      </c>
      <c r="L13" s="116">
        <f>42.384*0.844</f>
        <v>35.772095999999998</v>
      </c>
      <c r="M13" s="116">
        <f t="shared" si="0"/>
        <v>105.92400000000001</v>
      </c>
      <c r="N13" s="116">
        <f t="shared" si="0"/>
        <v>14.280654000000006</v>
      </c>
    </row>
    <row r="14" spans="1:15" ht="24.95" customHeight="1">
      <c r="A14" s="27">
        <v>6</v>
      </c>
      <c r="B14" s="28" t="s">
        <v>19</v>
      </c>
      <c r="C14" s="17">
        <v>663.31</v>
      </c>
      <c r="D14" s="20">
        <v>1.28</v>
      </c>
      <c r="E14" s="116">
        <v>0.245</v>
      </c>
      <c r="F14" s="116">
        <f t="shared" si="1"/>
        <v>849.03679999999997</v>
      </c>
      <c r="G14" s="116">
        <f t="shared" si="2"/>
        <v>162.51094999999998</v>
      </c>
      <c r="H14" s="13">
        <v>225.64</v>
      </c>
      <c r="I14" s="133">
        <v>4.96875</v>
      </c>
      <c r="J14" s="116">
        <v>0.623</v>
      </c>
      <c r="K14" s="116">
        <f t="shared" si="3"/>
        <v>1121.1487499999998</v>
      </c>
      <c r="L14" s="116">
        <f>225.644*0.624</f>
        <v>140.80185600000002</v>
      </c>
      <c r="M14" s="116">
        <f t="shared" si="0"/>
        <v>-272.11194999999987</v>
      </c>
      <c r="N14" s="116">
        <f t="shared" si="0"/>
        <v>21.709093999999965</v>
      </c>
    </row>
    <row r="15" spans="1:15" ht="24.95" customHeight="1">
      <c r="A15" s="27">
        <v>7</v>
      </c>
      <c r="B15" s="28" t="s">
        <v>21</v>
      </c>
      <c r="C15" s="17">
        <v>305.3</v>
      </c>
      <c r="D15" s="11">
        <v>1.25</v>
      </c>
      <c r="E15" s="13">
        <v>0.245</v>
      </c>
      <c r="F15" s="116">
        <f t="shared" si="1"/>
        <v>381.625</v>
      </c>
      <c r="G15" s="116">
        <f t="shared" si="2"/>
        <v>74.798500000000004</v>
      </c>
      <c r="H15" s="13">
        <v>177.49</v>
      </c>
      <c r="I15" s="19">
        <v>5.56</v>
      </c>
      <c r="J15" s="13">
        <v>0.72299999999999998</v>
      </c>
      <c r="K15" s="116">
        <f t="shared" si="3"/>
        <v>986.84439999999995</v>
      </c>
      <c r="L15" s="116">
        <f t="shared" ref="L15:L20" si="4">H15*J15</f>
        <v>128.32526999999999</v>
      </c>
      <c r="M15" s="116">
        <f t="shared" si="0"/>
        <v>-605.21939999999995</v>
      </c>
      <c r="N15" s="116">
        <f t="shared" si="0"/>
        <v>-53.526769999999985</v>
      </c>
    </row>
    <row r="16" spans="1:15" ht="24.95" customHeight="1">
      <c r="A16" s="27">
        <v>8</v>
      </c>
      <c r="B16" s="28" t="s">
        <v>22</v>
      </c>
      <c r="C16" s="17">
        <f>529.43+14.27</f>
        <v>543.69999999999993</v>
      </c>
      <c r="D16" s="21">
        <v>0.96</v>
      </c>
      <c r="E16" s="22">
        <v>0.14849999999999999</v>
      </c>
      <c r="F16" s="116">
        <f t="shared" si="1"/>
        <v>521.95199999999988</v>
      </c>
      <c r="G16" s="116">
        <f t="shared" si="2"/>
        <v>80.739449999999991</v>
      </c>
      <c r="H16" s="22">
        <v>271.08999999999997</v>
      </c>
      <c r="I16" s="23">
        <v>5.22</v>
      </c>
      <c r="J16" s="22">
        <v>0.67300000000000004</v>
      </c>
      <c r="K16" s="116">
        <f t="shared" si="3"/>
        <v>1415.0897999999997</v>
      </c>
      <c r="L16" s="116">
        <f t="shared" si="4"/>
        <v>182.44356999999999</v>
      </c>
      <c r="M16" s="116">
        <f t="shared" si="0"/>
        <v>-893.13779999999986</v>
      </c>
      <c r="N16" s="116">
        <f t="shared" si="0"/>
        <v>-101.70412</v>
      </c>
    </row>
    <row r="17" spans="1:14" ht="24.95" customHeight="1">
      <c r="A17" s="27">
        <v>9</v>
      </c>
      <c r="B17" s="28" t="s">
        <v>23</v>
      </c>
      <c r="C17" s="17">
        <v>492.5</v>
      </c>
      <c r="D17" s="21">
        <v>1.19</v>
      </c>
      <c r="E17" s="21">
        <v>0.25</v>
      </c>
      <c r="F17" s="116">
        <f t="shared" si="1"/>
        <v>586.07499999999993</v>
      </c>
      <c r="G17" s="116">
        <f t="shared" si="2"/>
        <v>123.125</v>
      </c>
      <c r="H17" s="22">
        <v>159.66</v>
      </c>
      <c r="I17" s="23">
        <v>4.43</v>
      </c>
      <c r="J17" s="22">
        <v>0.56299999999999994</v>
      </c>
      <c r="K17" s="116">
        <f t="shared" si="3"/>
        <v>707.29379999999992</v>
      </c>
      <c r="L17" s="116">
        <f t="shared" si="4"/>
        <v>89.88857999999999</v>
      </c>
      <c r="M17" s="116">
        <f t="shared" si="0"/>
        <v>-121.21879999999999</v>
      </c>
      <c r="N17" s="116">
        <f t="shared" si="0"/>
        <v>33.23642000000001</v>
      </c>
    </row>
    <row r="18" spans="1:14" ht="24.95" customHeight="1">
      <c r="A18" s="27">
        <v>10</v>
      </c>
      <c r="B18" s="28" t="s">
        <v>44</v>
      </c>
      <c r="C18" s="17">
        <v>267.98</v>
      </c>
      <c r="D18" s="21">
        <v>0.57999999999999996</v>
      </c>
      <c r="E18" s="21">
        <v>7.0000000000000007E-2</v>
      </c>
      <c r="F18" s="116">
        <f t="shared" si="1"/>
        <v>155.42840000000001</v>
      </c>
      <c r="G18" s="116">
        <f t="shared" si="2"/>
        <v>18.758600000000005</v>
      </c>
      <c r="H18" s="22">
        <v>23.59</v>
      </c>
      <c r="I18" s="23">
        <v>1.69</v>
      </c>
      <c r="J18" s="22">
        <v>0.313</v>
      </c>
      <c r="K18" s="116">
        <f t="shared" si="3"/>
        <v>39.867100000000001</v>
      </c>
      <c r="L18" s="116">
        <f t="shared" si="4"/>
        <v>7.3836700000000004</v>
      </c>
      <c r="M18" s="116">
        <f t="shared" si="0"/>
        <v>115.56130000000002</v>
      </c>
      <c r="N18" s="116">
        <f t="shared" si="0"/>
        <v>11.374930000000004</v>
      </c>
    </row>
    <row r="19" spans="1:14" ht="24.95" customHeight="1">
      <c r="A19" s="27">
        <v>11</v>
      </c>
      <c r="B19" s="28" t="s">
        <v>45</v>
      </c>
      <c r="C19" s="17">
        <v>190.34</v>
      </c>
      <c r="D19" s="21">
        <v>0.42</v>
      </c>
      <c r="E19" s="21">
        <v>0.04</v>
      </c>
      <c r="F19" s="116">
        <f t="shared" si="1"/>
        <v>79.942800000000005</v>
      </c>
      <c r="G19" s="116">
        <f t="shared" si="2"/>
        <v>7.6135999999999999</v>
      </c>
      <c r="H19" s="22">
        <v>4.26</v>
      </c>
      <c r="I19" s="23">
        <v>0.69</v>
      </c>
      <c r="J19" s="22">
        <v>0.1</v>
      </c>
      <c r="K19" s="116">
        <f t="shared" si="3"/>
        <v>2.9393999999999996</v>
      </c>
      <c r="L19" s="116">
        <f t="shared" si="4"/>
        <v>0.42599999999999999</v>
      </c>
      <c r="M19" s="116">
        <f t="shared" si="0"/>
        <v>77.003399999999999</v>
      </c>
      <c r="N19" s="116">
        <f t="shared" si="0"/>
        <v>7.1875999999999998</v>
      </c>
    </row>
    <row r="20" spans="1:14" ht="24.95" customHeight="1">
      <c r="A20" s="27">
        <v>12</v>
      </c>
      <c r="B20" s="28" t="s">
        <v>46</v>
      </c>
      <c r="C20" s="24">
        <v>192.19</v>
      </c>
      <c r="D20" s="21">
        <v>0.77</v>
      </c>
      <c r="E20" s="21">
        <v>0.05</v>
      </c>
      <c r="F20" s="116">
        <f t="shared" si="1"/>
        <v>147.9863</v>
      </c>
      <c r="G20" s="116">
        <f t="shared" si="2"/>
        <v>9.6095000000000006</v>
      </c>
      <c r="H20" s="22">
        <v>52.04</v>
      </c>
      <c r="I20" s="23">
        <v>2.5</v>
      </c>
      <c r="J20" s="22">
        <v>0.48</v>
      </c>
      <c r="K20" s="116">
        <f t="shared" si="3"/>
        <v>130.1</v>
      </c>
      <c r="L20" s="116">
        <f t="shared" si="4"/>
        <v>24.979199999999999</v>
      </c>
      <c r="M20" s="116">
        <f t="shared" si="0"/>
        <v>17.886300000000006</v>
      </c>
      <c r="N20" s="116">
        <f t="shared" si="0"/>
        <v>-15.369699999999998</v>
      </c>
    </row>
    <row r="23" spans="1:14">
      <c r="E23" s="16"/>
    </row>
  </sheetData>
  <mergeCells count="20">
    <mergeCell ref="A8:B8"/>
    <mergeCell ref="M5:N5"/>
    <mergeCell ref="C6:C7"/>
    <mergeCell ref="D6:E6"/>
    <mergeCell ref="F6:F7"/>
    <mergeCell ref="G6:G7"/>
    <mergeCell ref="H6:H7"/>
    <mergeCell ref="I6:J6"/>
    <mergeCell ref="K6:K7"/>
    <mergeCell ref="L6:L7"/>
    <mergeCell ref="M6:M7"/>
    <mergeCell ref="N6:N7"/>
    <mergeCell ref="B2:N2"/>
    <mergeCell ref="B3:N3"/>
    <mergeCell ref="A5:A7"/>
    <mergeCell ref="B5:B7"/>
    <mergeCell ref="C5:E5"/>
    <mergeCell ref="F5:G5"/>
    <mergeCell ref="H5:J5"/>
    <mergeCell ref="K5:L5"/>
  </mergeCells>
  <printOptions horizontalCentered="1"/>
  <pageMargins left="0.31496062992125984" right="0.27559055118110237" top="0.62992125984251968" bottom="0.15748031496062992" header="0.47244094488188981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2:P23"/>
  <sheetViews>
    <sheetView showZeros="0" zoomScaleNormal="100" zoomScaleSheetLayoutView="100" workbookViewId="0">
      <selection activeCell="E9" sqref="E9:E20"/>
    </sheetView>
  </sheetViews>
  <sheetFormatPr defaultRowHeight="14.25"/>
  <cols>
    <col min="1" max="1" width="4" style="6" customWidth="1"/>
    <col min="2" max="2" width="15.42578125" style="5" customWidth="1"/>
    <col min="3" max="3" width="13.7109375" style="5" customWidth="1"/>
    <col min="4" max="4" width="9.28515625" style="5" customWidth="1"/>
    <col min="5" max="5" width="9.85546875" style="5" customWidth="1"/>
    <col min="6" max="6" width="10" style="5" customWidth="1"/>
    <col min="7" max="7" width="8.7109375" style="5" customWidth="1"/>
    <col min="8" max="8" width="12.140625" style="5" customWidth="1"/>
    <col min="9" max="9" width="10.28515625" style="5" customWidth="1"/>
    <col min="10" max="10" width="9.7109375" style="5" customWidth="1"/>
    <col min="11" max="11" width="9.42578125" style="5" customWidth="1"/>
    <col min="12" max="12" width="8.5703125" style="5" customWidth="1"/>
    <col min="13" max="13" width="10" style="5" customWidth="1"/>
    <col min="14" max="14" width="10.140625" style="5" customWidth="1"/>
    <col min="15" max="15" width="9.140625" style="5"/>
    <col min="16" max="16" width="12.140625" style="5" bestFit="1" customWidth="1"/>
    <col min="17" max="16384" width="9.140625" style="5"/>
  </cols>
  <sheetData>
    <row r="2" spans="1:16" ht="18">
      <c r="B2" s="174" t="s">
        <v>48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6" ht="18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6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ht="49.5" customHeight="1">
      <c r="A5" s="165" t="s">
        <v>1</v>
      </c>
      <c r="B5" s="175" t="s">
        <v>27</v>
      </c>
      <c r="C5" s="178" t="s">
        <v>28</v>
      </c>
      <c r="D5" s="178"/>
      <c r="E5" s="178"/>
      <c r="F5" s="178" t="s">
        <v>29</v>
      </c>
      <c r="G5" s="178"/>
      <c r="H5" s="178" t="s">
        <v>30</v>
      </c>
      <c r="I5" s="178"/>
      <c r="J5" s="178"/>
      <c r="K5" s="178" t="s">
        <v>31</v>
      </c>
      <c r="L5" s="178"/>
      <c r="M5" s="178" t="s">
        <v>32</v>
      </c>
      <c r="N5" s="178"/>
    </row>
    <row r="6" spans="1:16" ht="51" customHeight="1">
      <c r="A6" s="166"/>
      <c r="B6" s="176"/>
      <c r="C6" s="178" t="s">
        <v>33</v>
      </c>
      <c r="D6" s="178" t="s">
        <v>34</v>
      </c>
      <c r="E6" s="178"/>
      <c r="F6" s="178" t="s">
        <v>35</v>
      </c>
      <c r="G6" s="178" t="s">
        <v>11</v>
      </c>
      <c r="H6" s="178" t="s">
        <v>36</v>
      </c>
      <c r="I6" s="178" t="s">
        <v>37</v>
      </c>
      <c r="J6" s="178"/>
      <c r="K6" s="178" t="s">
        <v>35</v>
      </c>
      <c r="L6" s="178" t="s">
        <v>11</v>
      </c>
      <c r="M6" s="178" t="s">
        <v>38</v>
      </c>
      <c r="N6" s="178" t="s">
        <v>39</v>
      </c>
    </row>
    <row r="7" spans="1:16" ht="37.5" customHeight="1">
      <c r="A7" s="166"/>
      <c r="B7" s="177"/>
      <c r="C7" s="181"/>
      <c r="D7" s="48" t="s">
        <v>35</v>
      </c>
      <c r="E7" s="48" t="s">
        <v>11</v>
      </c>
      <c r="F7" s="181"/>
      <c r="G7" s="181"/>
      <c r="H7" s="181"/>
      <c r="I7" s="48" t="s">
        <v>35</v>
      </c>
      <c r="J7" s="48" t="s">
        <v>11</v>
      </c>
      <c r="K7" s="181"/>
      <c r="L7" s="181"/>
      <c r="M7" s="181"/>
      <c r="N7" s="181"/>
    </row>
    <row r="8" spans="1:16" s="7" customFormat="1" ht="24.95" customHeight="1">
      <c r="A8" s="179" t="s">
        <v>40</v>
      </c>
      <c r="B8" s="180"/>
      <c r="C8" s="29">
        <f>C9+C10+C11+C12+C13+C14+C15+C16+C17+C19+C20+C18</f>
        <v>4353.7299999999996</v>
      </c>
      <c r="D8" s="29">
        <f>(C9*D9+C10*D10+C11*D11+C12*D12+C13*D13+C14*D14+C15*D15+C16*D16+C17*D17+C18*D18+C19*D19+C20*D20)/C8</f>
        <v>1.1075831758055739</v>
      </c>
      <c r="E8" s="29">
        <f>(C9*E9+C10*E10+C11*E11+C12*E12+C13*E13+C14*E14+C15*E15+C16*E16+C17*E17+C18*E18+C19*E19+C20*E20)/C8</f>
        <v>0.20778442547261719</v>
      </c>
      <c r="F8" s="29">
        <f>F9+F10+F11+F12+F13+F14+F15+F16+F17+F19+F20+F18</f>
        <v>4822.1181000000006</v>
      </c>
      <c r="G8" s="29">
        <f>G9+G10+G11+G12+G13+G14+G15+G16+G17+G19+G20+G18</f>
        <v>904.63728671289755</v>
      </c>
      <c r="H8" s="29">
        <f>H9+H10+H11+H12+H13+H14+H15+H16+H17+H19+H20+H18</f>
        <v>1366.1877998511109</v>
      </c>
      <c r="I8" s="29">
        <f>(H9*I9+H10*I10+H11*I11+H12*I12+H13*I13+H14*I14+H15*I15+H16*I16+H17*I17+H18*I18+H19*I19+H20*I20)/H8</f>
        <v>4.67291153725564</v>
      </c>
      <c r="J8" s="29">
        <f>(H9*J9+H10*J10+H11*J11+H12*J12+H13*J13+H14*J14+H15*J15+H16*J16+H17*J17+H18*J18+H19*J19+H20*J20)/H8</f>
        <v>0.53389725233546603</v>
      </c>
      <c r="K8" s="29">
        <f>K9+K10+K11+K12+K13+K14+K15+K16+K17+K19+K20+K18</f>
        <v>6384.0747319821548</v>
      </c>
      <c r="L8" s="38">
        <f>L9+L10+L11+L12+L13+L14+L15+L16+L17+L19+L20+L18</f>
        <v>729.40391251474375</v>
      </c>
      <c r="M8" s="39">
        <f>F8-K8</f>
        <v>-1561.9566319821542</v>
      </c>
      <c r="N8" s="39">
        <f>G8-L8</f>
        <v>175.2333741981538</v>
      </c>
      <c r="O8" s="8"/>
      <c r="P8" s="9"/>
    </row>
    <row r="9" spans="1:16" ht="24.95" customHeight="1">
      <c r="A9" s="27">
        <v>1</v>
      </c>
      <c r="B9" s="28" t="s">
        <v>41</v>
      </c>
      <c r="C9" s="30">
        <v>199.21</v>
      </c>
      <c r="D9" s="33">
        <v>1.29</v>
      </c>
      <c r="E9" s="34">
        <v>0.22174857671171003</v>
      </c>
      <c r="F9" s="37">
        <f>C9*D9</f>
        <v>256.98090000000002</v>
      </c>
      <c r="G9" s="37">
        <f>C9*E9</f>
        <v>44.174533966739759</v>
      </c>
      <c r="H9" s="15">
        <v>79.424999999999997</v>
      </c>
      <c r="I9" s="40">
        <v>5.8597079283120523</v>
      </c>
      <c r="J9" s="34">
        <v>0.635298125711527</v>
      </c>
      <c r="K9" s="37">
        <f>H9*I9</f>
        <v>465.40730220618474</v>
      </c>
      <c r="L9" s="37">
        <f>H9*J9</f>
        <v>50.458553634638029</v>
      </c>
      <c r="M9" s="37">
        <f>F9-K9</f>
        <v>-208.42640220618472</v>
      </c>
      <c r="N9" s="37">
        <f t="shared" ref="M9:N20" si="0">G9-L9</f>
        <v>-6.2840196678982707</v>
      </c>
      <c r="O9" s="16"/>
    </row>
    <row r="10" spans="1:16" ht="24.95" customHeight="1">
      <c r="A10" s="27">
        <v>2</v>
      </c>
      <c r="B10" s="28" t="s">
        <v>42</v>
      </c>
      <c r="C10" s="31">
        <v>478.93</v>
      </c>
      <c r="D10" s="33">
        <v>1.34</v>
      </c>
      <c r="E10" s="34">
        <v>0.22812905055326788</v>
      </c>
      <c r="F10" s="37">
        <f t="shared" ref="F10:F20" si="1">C10*D10</f>
        <v>641.76620000000003</v>
      </c>
      <c r="G10" s="37">
        <f t="shared" ref="G10:G20" si="2">C10*E10</f>
        <v>109.25784618147658</v>
      </c>
      <c r="H10" s="15">
        <v>123.85913874666667</v>
      </c>
      <c r="I10" s="40">
        <v>4.1406992991840816</v>
      </c>
      <c r="J10" s="34">
        <v>0.49428491127923418</v>
      </c>
      <c r="K10" s="37">
        <f t="shared" ref="K10:K20" si="3">H10*I10</f>
        <v>512.86344900586664</v>
      </c>
      <c r="L10" s="37">
        <f>H10*J10</f>
        <v>61.221703406518493</v>
      </c>
      <c r="M10" s="37">
        <f t="shared" si="0"/>
        <v>128.90275099413338</v>
      </c>
      <c r="N10" s="37">
        <f t="shared" si="0"/>
        <v>48.036142774958087</v>
      </c>
      <c r="O10" s="16"/>
    </row>
    <row r="11" spans="1:16" ht="24.95" customHeight="1">
      <c r="A11" s="27">
        <v>3</v>
      </c>
      <c r="B11" s="28" t="s">
        <v>20</v>
      </c>
      <c r="C11" s="30">
        <v>640.57000000000005</v>
      </c>
      <c r="D11" s="34">
        <v>1.51</v>
      </c>
      <c r="E11" s="34">
        <v>0.25</v>
      </c>
      <c r="F11" s="37">
        <f>C11*D11</f>
        <v>967.26070000000004</v>
      </c>
      <c r="G11" s="37">
        <f t="shared" si="2"/>
        <v>160.14250000000001</v>
      </c>
      <c r="H11" s="15">
        <v>148.24525080000001</v>
      </c>
      <c r="I11" s="40">
        <v>4.810822682300727</v>
      </c>
      <c r="J11" s="34">
        <v>0.55292292634050588</v>
      </c>
      <c r="K11" s="37">
        <f t="shared" si="3"/>
        <v>713.18161509200002</v>
      </c>
      <c r="L11" s="37">
        <f>H11*J11</f>
        <v>81.968197888418231</v>
      </c>
      <c r="M11" s="37">
        <f t="shared" si="0"/>
        <v>254.07908490800003</v>
      </c>
      <c r="N11" s="37">
        <f t="shared" si="0"/>
        <v>78.174302111581781</v>
      </c>
    </row>
    <row r="12" spans="1:16" ht="24.95" customHeight="1">
      <c r="A12" s="27">
        <v>4</v>
      </c>
      <c r="B12" s="28" t="s">
        <v>15</v>
      </c>
      <c r="C12" s="31">
        <v>116.48</v>
      </c>
      <c r="D12" s="33">
        <v>0.28999999999999998</v>
      </c>
      <c r="E12" s="34">
        <v>4.5048958752969999E-2</v>
      </c>
      <c r="F12" s="37">
        <f t="shared" si="1"/>
        <v>33.779199999999996</v>
      </c>
      <c r="G12" s="37">
        <f t="shared" si="2"/>
        <v>5.2473027155459455</v>
      </c>
      <c r="H12" s="15">
        <v>4.0327999999999999</v>
      </c>
      <c r="I12" s="40">
        <v>0.55270608675527344</v>
      </c>
      <c r="J12" s="34">
        <v>6.5833571381339676E-2</v>
      </c>
      <c r="K12" s="37">
        <f t="shared" si="3"/>
        <v>2.2289531066666668</v>
      </c>
      <c r="L12" s="37">
        <f>H12*J12</f>
        <v>0.26549362666666665</v>
      </c>
      <c r="M12" s="37">
        <f t="shared" si="0"/>
        <v>31.55024689333333</v>
      </c>
      <c r="N12" s="37">
        <f t="shared" si="0"/>
        <v>4.9818090888792792</v>
      </c>
    </row>
    <row r="13" spans="1:16" ht="24.95" customHeight="1">
      <c r="A13" s="27">
        <v>5</v>
      </c>
      <c r="B13" s="28" t="s">
        <v>43</v>
      </c>
      <c r="C13" s="31">
        <v>262.17</v>
      </c>
      <c r="D13" s="33">
        <v>1.04</v>
      </c>
      <c r="E13" s="34">
        <v>0.17664269343974312</v>
      </c>
      <c r="F13" s="37">
        <f t="shared" si="1"/>
        <v>272.65680000000003</v>
      </c>
      <c r="G13" s="37">
        <f t="shared" si="2"/>
        <v>46.310414939097456</v>
      </c>
      <c r="H13" s="15">
        <v>55.451473066666665</v>
      </c>
      <c r="I13" s="40">
        <v>5.6591537229726923</v>
      </c>
      <c r="J13" s="34">
        <v>0.65955099243305659</v>
      </c>
      <c r="K13" s="37">
        <f t="shared" si="3"/>
        <v>313.80841024954663</v>
      </c>
      <c r="L13" s="37">
        <f>H13*J13</f>
        <v>36.573074092994908</v>
      </c>
      <c r="M13" s="37">
        <f t="shared" si="0"/>
        <v>-41.151610249546593</v>
      </c>
      <c r="N13" s="37">
        <f t="shared" si="0"/>
        <v>9.7373408461025477</v>
      </c>
    </row>
    <row r="14" spans="1:16" ht="24.95" customHeight="1">
      <c r="A14" s="27">
        <v>6</v>
      </c>
      <c r="B14" s="28" t="s">
        <v>19</v>
      </c>
      <c r="C14" s="31">
        <f>688.67+10.07</f>
        <v>698.74</v>
      </c>
      <c r="D14" s="35">
        <v>1.1200000000000001</v>
      </c>
      <c r="E14" s="37">
        <v>0.2692750866404357</v>
      </c>
      <c r="F14" s="37">
        <f t="shared" si="1"/>
        <v>782.58880000000011</v>
      </c>
      <c r="G14" s="37">
        <f t="shared" si="2"/>
        <v>188.15327403913804</v>
      </c>
      <c r="H14" s="15">
        <v>280.11527259333297</v>
      </c>
      <c r="I14" s="41">
        <v>4.7014450017934371</v>
      </c>
      <c r="J14" s="37">
        <v>0.53241812881413264</v>
      </c>
      <c r="K14" s="37">
        <f t="shared" si="3"/>
        <v>1316.9465482599314</v>
      </c>
      <c r="L14" s="37">
        <f t="shared" ref="L14:L20" si="4">H14*J14</f>
        <v>149.13844928640304</v>
      </c>
      <c r="M14" s="37">
        <f t="shared" si="0"/>
        <v>-534.35774825993133</v>
      </c>
      <c r="N14" s="37">
        <f t="shared" si="0"/>
        <v>39.014824752734995</v>
      </c>
    </row>
    <row r="15" spans="1:16" ht="24.95" customHeight="1">
      <c r="A15" s="27">
        <v>7</v>
      </c>
      <c r="B15" s="28" t="s">
        <v>21</v>
      </c>
      <c r="C15" s="31">
        <v>331.03</v>
      </c>
      <c r="D15" s="33">
        <v>1.31</v>
      </c>
      <c r="E15" s="34">
        <v>0.28750148245506785</v>
      </c>
      <c r="F15" s="37">
        <f t="shared" si="1"/>
        <v>433.64929999999998</v>
      </c>
      <c r="G15" s="37">
        <f t="shared" si="2"/>
        <v>95.171615737101106</v>
      </c>
      <c r="H15" s="15">
        <v>160.08648213333333</v>
      </c>
      <c r="I15" s="40">
        <v>5.0141285827899544</v>
      </c>
      <c r="J15" s="34">
        <v>0.56505684844306203</v>
      </c>
      <c r="K15" s="37">
        <f t="shared" si="3"/>
        <v>802.69420578304005</v>
      </c>
      <c r="L15" s="37">
        <f t="shared" si="4"/>
        <v>90.457963072597892</v>
      </c>
      <c r="M15" s="37">
        <f t="shared" si="0"/>
        <v>-369.04490578304006</v>
      </c>
      <c r="N15" s="37">
        <f t="shared" si="0"/>
        <v>4.7136526645032149</v>
      </c>
    </row>
    <row r="16" spans="1:16" ht="24.95" customHeight="1">
      <c r="A16" s="27">
        <v>8</v>
      </c>
      <c r="B16" s="28" t="s">
        <v>22</v>
      </c>
      <c r="C16" s="31">
        <v>522.5</v>
      </c>
      <c r="D16" s="36">
        <v>0.88</v>
      </c>
      <c r="E16" s="43">
        <v>0.17</v>
      </c>
      <c r="F16" s="37">
        <f t="shared" si="1"/>
        <v>459.8</v>
      </c>
      <c r="G16" s="37">
        <f t="shared" si="2"/>
        <v>88.825000000000003</v>
      </c>
      <c r="H16" s="15">
        <v>276.92051646666664</v>
      </c>
      <c r="I16" s="42">
        <v>5.1394718472925041</v>
      </c>
      <c r="J16" s="43">
        <v>0.57120802053934794</v>
      </c>
      <c r="K16" s="37">
        <f t="shared" si="3"/>
        <v>1423.2251983181334</v>
      </c>
      <c r="L16" s="37">
        <f t="shared" si="4"/>
        <v>158.17922005765857</v>
      </c>
      <c r="M16" s="37">
        <f t="shared" si="0"/>
        <v>-963.42519831813343</v>
      </c>
      <c r="N16" s="37">
        <f t="shared" si="0"/>
        <v>-69.354220057658566</v>
      </c>
    </row>
    <row r="17" spans="1:14" ht="24.95" customHeight="1">
      <c r="A17" s="27">
        <v>9</v>
      </c>
      <c r="B17" s="28" t="s">
        <v>23</v>
      </c>
      <c r="C17" s="31">
        <v>476.46</v>
      </c>
      <c r="D17" s="36">
        <v>1.39</v>
      </c>
      <c r="E17" s="43">
        <v>0.28545599022004892</v>
      </c>
      <c r="F17" s="37">
        <f t="shared" si="1"/>
        <v>662.2793999999999</v>
      </c>
      <c r="G17" s="37">
        <f t="shared" si="2"/>
        <v>136.00836110024451</v>
      </c>
      <c r="H17" s="15">
        <v>164.9906120666667</v>
      </c>
      <c r="I17" s="42">
        <v>4.0816891277944576</v>
      </c>
      <c r="J17" s="43">
        <v>0.46923070043444648</v>
      </c>
      <c r="K17" s="37">
        <f t="shared" si="3"/>
        <v>673.44038746066656</v>
      </c>
      <c r="L17" s="37">
        <f t="shared" si="4"/>
        <v>77.418660465150055</v>
      </c>
      <c r="M17" s="37">
        <f t="shared" si="0"/>
        <v>-11.160987460666661</v>
      </c>
      <c r="N17" s="37">
        <f t="shared" si="0"/>
        <v>58.589700635094459</v>
      </c>
    </row>
    <row r="18" spans="1:14" ht="24.95" customHeight="1">
      <c r="A18" s="27">
        <v>10</v>
      </c>
      <c r="B18" s="28" t="s">
        <v>44</v>
      </c>
      <c r="C18" s="31">
        <v>283.23</v>
      </c>
      <c r="D18" s="36">
        <v>0.56999999999999995</v>
      </c>
      <c r="E18" s="43">
        <v>6.3413397226753682E-2</v>
      </c>
      <c r="F18" s="37">
        <f t="shared" si="1"/>
        <v>161.44110000000001</v>
      </c>
      <c r="G18" s="37">
        <f t="shared" si="2"/>
        <v>17.960576496533445</v>
      </c>
      <c r="H18" s="15">
        <v>18.956473866666663</v>
      </c>
      <c r="I18" s="42">
        <v>1.5650177819568334</v>
      </c>
      <c r="J18" s="43">
        <v>0.26931793843307361</v>
      </c>
      <c r="K18" s="37">
        <f t="shared" si="3"/>
        <v>29.667218684533339</v>
      </c>
      <c r="L18" s="37">
        <f t="shared" si="4"/>
        <v>5.1053184617311009</v>
      </c>
      <c r="M18" s="37">
        <f t="shared" si="0"/>
        <v>131.77388131546667</v>
      </c>
      <c r="N18" s="37">
        <f t="shared" si="0"/>
        <v>12.855258034802343</v>
      </c>
    </row>
    <row r="19" spans="1:14" ht="24.95" customHeight="1">
      <c r="A19" s="27">
        <v>11</v>
      </c>
      <c r="B19" s="28" t="s">
        <v>45</v>
      </c>
      <c r="C19" s="31">
        <v>175.45</v>
      </c>
      <c r="D19" s="36">
        <v>0.45</v>
      </c>
      <c r="E19" s="43">
        <v>3.7148496350364962E-2</v>
      </c>
      <c r="F19" s="37">
        <f t="shared" si="1"/>
        <v>78.952500000000001</v>
      </c>
      <c r="G19" s="37">
        <f t="shared" si="2"/>
        <v>6.5177036846715319</v>
      </c>
      <c r="H19" s="15">
        <v>5.2875255111111112</v>
      </c>
      <c r="I19" s="42">
        <v>0.65506239524400411</v>
      </c>
      <c r="J19" s="43">
        <v>8.0219139730473121E-2</v>
      </c>
      <c r="K19" s="37">
        <f t="shared" si="3"/>
        <v>3.4636591262222218</v>
      </c>
      <c r="L19" s="37">
        <f t="shared" si="4"/>
        <v>0.42416074780426355</v>
      </c>
      <c r="M19" s="37">
        <f t="shared" si="0"/>
        <v>75.488840873777775</v>
      </c>
      <c r="N19" s="37">
        <f t="shared" si="0"/>
        <v>6.0935429368672684</v>
      </c>
    </row>
    <row r="20" spans="1:14" ht="24.95" customHeight="1">
      <c r="A20" s="27">
        <v>12</v>
      </c>
      <c r="B20" s="28" t="s">
        <v>46</v>
      </c>
      <c r="C20" s="32">
        <v>168.96</v>
      </c>
      <c r="D20" s="36">
        <v>0.42</v>
      </c>
      <c r="E20" s="43">
        <v>4.0649608501118567E-2</v>
      </c>
      <c r="F20" s="37">
        <f t="shared" si="1"/>
        <v>70.963200000000001</v>
      </c>
      <c r="G20" s="37">
        <f t="shared" si="2"/>
        <v>6.8681578523489932</v>
      </c>
      <c r="H20" s="25">
        <v>48.817254600000005</v>
      </c>
      <c r="I20" s="42">
        <v>2.6045664741122687</v>
      </c>
      <c r="J20" s="43">
        <v>0.37267801975415332</v>
      </c>
      <c r="K20" s="37">
        <f t="shared" si="3"/>
        <v>127.14778468936295</v>
      </c>
      <c r="L20" s="37">
        <f t="shared" si="4"/>
        <v>18.193117774162335</v>
      </c>
      <c r="M20" s="37">
        <f t="shared" si="0"/>
        <v>-56.18458468936295</v>
      </c>
      <c r="N20" s="37">
        <f t="shared" si="0"/>
        <v>-11.324959921813342</v>
      </c>
    </row>
    <row r="23" spans="1:14">
      <c r="E23" s="16"/>
    </row>
  </sheetData>
  <mergeCells count="20">
    <mergeCell ref="A8:B8"/>
    <mergeCell ref="B2:N2"/>
    <mergeCell ref="B3:N3"/>
    <mergeCell ref="A5:A7"/>
    <mergeCell ref="B5:B7"/>
    <mergeCell ref="C5:E5"/>
    <mergeCell ref="F5:G5"/>
    <mergeCell ref="H5:J5"/>
    <mergeCell ref="K5:L5"/>
    <mergeCell ref="M5:N5"/>
    <mergeCell ref="C6:C7"/>
    <mergeCell ref="D6:E6"/>
    <mergeCell ref="F6:F7"/>
    <mergeCell ref="G6:G7"/>
    <mergeCell ref="H6:H7"/>
    <mergeCell ref="I6:J6"/>
    <mergeCell ref="K6:K7"/>
    <mergeCell ref="L6:L7"/>
    <mergeCell ref="M6:M7"/>
    <mergeCell ref="N6:N7"/>
  </mergeCells>
  <printOptions horizontalCentered="1"/>
  <pageMargins left="0.31496062992125984" right="0.27559055118110237" top="0.62992125984251968" bottom="0.15748031496062992" header="0.47244094488188981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25"/>
  <sheetViews>
    <sheetView showZeros="0" zoomScaleNormal="100" zoomScaleSheetLayoutView="100" workbookViewId="0">
      <selection activeCell="B2" sqref="B2:N2"/>
    </sheetView>
  </sheetViews>
  <sheetFormatPr defaultRowHeight="14.25"/>
  <cols>
    <col min="1" max="1" width="5.85546875" style="5" customWidth="1"/>
    <col min="2" max="2" width="15.85546875" style="5" customWidth="1"/>
    <col min="3" max="3" width="15.42578125" style="5" customWidth="1"/>
    <col min="4" max="4" width="10.85546875" style="18" customWidth="1"/>
    <col min="5" max="5" width="9.5703125" style="5" customWidth="1"/>
    <col min="6" max="6" width="10.7109375" style="5" customWidth="1"/>
    <col min="7" max="7" width="10.42578125" style="5" customWidth="1"/>
    <col min="8" max="8" width="13.28515625" style="5" customWidth="1"/>
    <col min="9" max="9" width="10.28515625" style="5" customWidth="1"/>
    <col min="10" max="10" width="9.7109375" style="5" customWidth="1"/>
    <col min="11" max="14" width="12.140625" style="5" customWidth="1"/>
    <col min="15" max="255" width="9.140625" style="5"/>
    <col min="256" max="256" width="4" style="5" customWidth="1"/>
    <col min="257" max="257" width="15.85546875" style="5" customWidth="1"/>
    <col min="258" max="258" width="11.7109375" style="5" customWidth="1"/>
    <col min="259" max="259" width="15.42578125" style="5" customWidth="1"/>
    <col min="260" max="260" width="10.85546875" style="5" customWidth="1"/>
    <col min="261" max="261" width="9.5703125" style="5" customWidth="1"/>
    <col min="262" max="262" width="10.7109375" style="5" customWidth="1"/>
    <col min="263" max="263" width="10.42578125" style="5" customWidth="1"/>
    <col min="264" max="264" width="13.28515625" style="5" customWidth="1"/>
    <col min="265" max="265" width="10.28515625" style="5" customWidth="1"/>
    <col min="266" max="266" width="9.7109375" style="5" customWidth="1"/>
    <col min="267" max="268" width="10.7109375" style="5" customWidth="1"/>
    <col min="269" max="269" width="11.42578125" style="5" customWidth="1"/>
    <col min="270" max="270" width="10.5703125" style="5" customWidth="1"/>
    <col min="271" max="511" width="9.140625" style="5"/>
    <col min="512" max="512" width="4" style="5" customWidth="1"/>
    <col min="513" max="513" width="15.85546875" style="5" customWidth="1"/>
    <col min="514" max="514" width="11.7109375" style="5" customWidth="1"/>
    <col min="515" max="515" width="15.42578125" style="5" customWidth="1"/>
    <col min="516" max="516" width="10.85546875" style="5" customWidth="1"/>
    <col min="517" max="517" width="9.5703125" style="5" customWidth="1"/>
    <col min="518" max="518" width="10.7109375" style="5" customWidth="1"/>
    <col min="519" max="519" width="10.42578125" style="5" customWidth="1"/>
    <col min="520" max="520" width="13.28515625" style="5" customWidth="1"/>
    <col min="521" max="521" width="10.28515625" style="5" customWidth="1"/>
    <col min="522" max="522" width="9.7109375" style="5" customWidth="1"/>
    <col min="523" max="524" width="10.7109375" style="5" customWidth="1"/>
    <col min="525" max="525" width="11.42578125" style="5" customWidth="1"/>
    <col min="526" max="526" width="10.5703125" style="5" customWidth="1"/>
    <col min="527" max="767" width="9.140625" style="5"/>
    <col min="768" max="768" width="4" style="5" customWidth="1"/>
    <col min="769" max="769" width="15.85546875" style="5" customWidth="1"/>
    <col min="770" max="770" width="11.7109375" style="5" customWidth="1"/>
    <col min="771" max="771" width="15.42578125" style="5" customWidth="1"/>
    <col min="772" max="772" width="10.85546875" style="5" customWidth="1"/>
    <col min="773" max="773" width="9.5703125" style="5" customWidth="1"/>
    <col min="774" max="774" width="10.7109375" style="5" customWidth="1"/>
    <col min="775" max="775" width="10.42578125" style="5" customWidth="1"/>
    <col min="776" max="776" width="13.28515625" style="5" customWidth="1"/>
    <col min="777" max="777" width="10.28515625" style="5" customWidth="1"/>
    <col min="778" max="778" width="9.7109375" style="5" customWidth="1"/>
    <col min="779" max="780" width="10.7109375" style="5" customWidth="1"/>
    <col min="781" max="781" width="11.42578125" style="5" customWidth="1"/>
    <col min="782" max="782" width="10.5703125" style="5" customWidth="1"/>
    <col min="783" max="1023" width="9.140625" style="5"/>
    <col min="1024" max="1024" width="4" style="5" customWidth="1"/>
    <col min="1025" max="1025" width="15.85546875" style="5" customWidth="1"/>
    <col min="1026" max="1026" width="11.7109375" style="5" customWidth="1"/>
    <col min="1027" max="1027" width="15.42578125" style="5" customWidth="1"/>
    <col min="1028" max="1028" width="10.85546875" style="5" customWidth="1"/>
    <col min="1029" max="1029" width="9.5703125" style="5" customWidth="1"/>
    <col min="1030" max="1030" width="10.7109375" style="5" customWidth="1"/>
    <col min="1031" max="1031" width="10.42578125" style="5" customWidth="1"/>
    <col min="1032" max="1032" width="13.28515625" style="5" customWidth="1"/>
    <col min="1033" max="1033" width="10.28515625" style="5" customWidth="1"/>
    <col min="1034" max="1034" width="9.7109375" style="5" customWidth="1"/>
    <col min="1035" max="1036" width="10.7109375" style="5" customWidth="1"/>
    <col min="1037" max="1037" width="11.42578125" style="5" customWidth="1"/>
    <col min="1038" max="1038" width="10.5703125" style="5" customWidth="1"/>
    <col min="1039" max="1279" width="9.140625" style="5"/>
    <col min="1280" max="1280" width="4" style="5" customWidth="1"/>
    <col min="1281" max="1281" width="15.85546875" style="5" customWidth="1"/>
    <col min="1282" max="1282" width="11.7109375" style="5" customWidth="1"/>
    <col min="1283" max="1283" width="15.42578125" style="5" customWidth="1"/>
    <col min="1284" max="1284" width="10.85546875" style="5" customWidth="1"/>
    <col min="1285" max="1285" width="9.5703125" style="5" customWidth="1"/>
    <col min="1286" max="1286" width="10.7109375" style="5" customWidth="1"/>
    <col min="1287" max="1287" width="10.42578125" style="5" customWidth="1"/>
    <col min="1288" max="1288" width="13.28515625" style="5" customWidth="1"/>
    <col min="1289" max="1289" width="10.28515625" style="5" customWidth="1"/>
    <col min="1290" max="1290" width="9.7109375" style="5" customWidth="1"/>
    <col min="1291" max="1292" width="10.7109375" style="5" customWidth="1"/>
    <col min="1293" max="1293" width="11.42578125" style="5" customWidth="1"/>
    <col min="1294" max="1294" width="10.5703125" style="5" customWidth="1"/>
    <col min="1295" max="1535" width="9.140625" style="5"/>
    <col min="1536" max="1536" width="4" style="5" customWidth="1"/>
    <col min="1537" max="1537" width="15.85546875" style="5" customWidth="1"/>
    <col min="1538" max="1538" width="11.7109375" style="5" customWidth="1"/>
    <col min="1539" max="1539" width="15.42578125" style="5" customWidth="1"/>
    <col min="1540" max="1540" width="10.85546875" style="5" customWidth="1"/>
    <col min="1541" max="1541" width="9.5703125" style="5" customWidth="1"/>
    <col min="1542" max="1542" width="10.7109375" style="5" customWidth="1"/>
    <col min="1543" max="1543" width="10.42578125" style="5" customWidth="1"/>
    <col min="1544" max="1544" width="13.28515625" style="5" customWidth="1"/>
    <col min="1545" max="1545" width="10.28515625" style="5" customWidth="1"/>
    <col min="1546" max="1546" width="9.7109375" style="5" customWidth="1"/>
    <col min="1547" max="1548" width="10.7109375" style="5" customWidth="1"/>
    <col min="1549" max="1549" width="11.42578125" style="5" customWidth="1"/>
    <col min="1550" max="1550" width="10.5703125" style="5" customWidth="1"/>
    <col min="1551" max="1791" width="9.140625" style="5"/>
    <col min="1792" max="1792" width="4" style="5" customWidth="1"/>
    <col min="1793" max="1793" width="15.85546875" style="5" customWidth="1"/>
    <col min="1794" max="1794" width="11.7109375" style="5" customWidth="1"/>
    <col min="1795" max="1795" width="15.42578125" style="5" customWidth="1"/>
    <col min="1796" max="1796" width="10.85546875" style="5" customWidth="1"/>
    <col min="1797" max="1797" width="9.5703125" style="5" customWidth="1"/>
    <col min="1798" max="1798" width="10.7109375" style="5" customWidth="1"/>
    <col min="1799" max="1799" width="10.42578125" style="5" customWidth="1"/>
    <col min="1800" max="1800" width="13.28515625" style="5" customWidth="1"/>
    <col min="1801" max="1801" width="10.28515625" style="5" customWidth="1"/>
    <col min="1802" max="1802" width="9.7109375" style="5" customWidth="1"/>
    <col min="1803" max="1804" width="10.7109375" style="5" customWidth="1"/>
    <col min="1805" max="1805" width="11.42578125" style="5" customWidth="1"/>
    <col min="1806" max="1806" width="10.5703125" style="5" customWidth="1"/>
    <col min="1807" max="2047" width="9.140625" style="5"/>
    <col min="2048" max="2048" width="4" style="5" customWidth="1"/>
    <col min="2049" max="2049" width="15.85546875" style="5" customWidth="1"/>
    <col min="2050" max="2050" width="11.7109375" style="5" customWidth="1"/>
    <col min="2051" max="2051" width="15.42578125" style="5" customWidth="1"/>
    <col min="2052" max="2052" width="10.85546875" style="5" customWidth="1"/>
    <col min="2053" max="2053" width="9.5703125" style="5" customWidth="1"/>
    <col min="2054" max="2054" width="10.7109375" style="5" customWidth="1"/>
    <col min="2055" max="2055" width="10.42578125" style="5" customWidth="1"/>
    <col min="2056" max="2056" width="13.28515625" style="5" customWidth="1"/>
    <col min="2057" max="2057" width="10.28515625" style="5" customWidth="1"/>
    <col min="2058" max="2058" width="9.7109375" style="5" customWidth="1"/>
    <col min="2059" max="2060" width="10.7109375" style="5" customWidth="1"/>
    <col min="2061" max="2061" width="11.42578125" style="5" customWidth="1"/>
    <col min="2062" max="2062" width="10.5703125" style="5" customWidth="1"/>
    <col min="2063" max="2303" width="9.140625" style="5"/>
    <col min="2304" max="2304" width="4" style="5" customWidth="1"/>
    <col min="2305" max="2305" width="15.85546875" style="5" customWidth="1"/>
    <col min="2306" max="2306" width="11.7109375" style="5" customWidth="1"/>
    <col min="2307" max="2307" width="15.42578125" style="5" customWidth="1"/>
    <col min="2308" max="2308" width="10.85546875" style="5" customWidth="1"/>
    <col min="2309" max="2309" width="9.5703125" style="5" customWidth="1"/>
    <col min="2310" max="2310" width="10.7109375" style="5" customWidth="1"/>
    <col min="2311" max="2311" width="10.42578125" style="5" customWidth="1"/>
    <col min="2312" max="2312" width="13.28515625" style="5" customWidth="1"/>
    <col min="2313" max="2313" width="10.28515625" style="5" customWidth="1"/>
    <col min="2314" max="2314" width="9.7109375" style="5" customWidth="1"/>
    <col min="2315" max="2316" width="10.7109375" style="5" customWidth="1"/>
    <col min="2317" max="2317" width="11.42578125" style="5" customWidth="1"/>
    <col min="2318" max="2318" width="10.5703125" style="5" customWidth="1"/>
    <col min="2319" max="2559" width="9.140625" style="5"/>
    <col min="2560" max="2560" width="4" style="5" customWidth="1"/>
    <col min="2561" max="2561" width="15.85546875" style="5" customWidth="1"/>
    <col min="2562" max="2562" width="11.7109375" style="5" customWidth="1"/>
    <col min="2563" max="2563" width="15.42578125" style="5" customWidth="1"/>
    <col min="2564" max="2564" width="10.85546875" style="5" customWidth="1"/>
    <col min="2565" max="2565" width="9.5703125" style="5" customWidth="1"/>
    <col min="2566" max="2566" width="10.7109375" style="5" customWidth="1"/>
    <col min="2567" max="2567" width="10.42578125" style="5" customWidth="1"/>
    <col min="2568" max="2568" width="13.28515625" style="5" customWidth="1"/>
    <col min="2569" max="2569" width="10.28515625" style="5" customWidth="1"/>
    <col min="2570" max="2570" width="9.7109375" style="5" customWidth="1"/>
    <col min="2571" max="2572" width="10.7109375" style="5" customWidth="1"/>
    <col min="2573" max="2573" width="11.42578125" style="5" customWidth="1"/>
    <col min="2574" max="2574" width="10.5703125" style="5" customWidth="1"/>
    <col min="2575" max="2815" width="9.140625" style="5"/>
    <col min="2816" max="2816" width="4" style="5" customWidth="1"/>
    <col min="2817" max="2817" width="15.85546875" style="5" customWidth="1"/>
    <col min="2818" max="2818" width="11.7109375" style="5" customWidth="1"/>
    <col min="2819" max="2819" width="15.42578125" style="5" customWidth="1"/>
    <col min="2820" max="2820" width="10.85546875" style="5" customWidth="1"/>
    <col min="2821" max="2821" width="9.5703125" style="5" customWidth="1"/>
    <col min="2822" max="2822" width="10.7109375" style="5" customWidth="1"/>
    <col min="2823" max="2823" width="10.42578125" style="5" customWidth="1"/>
    <col min="2824" max="2824" width="13.28515625" style="5" customWidth="1"/>
    <col min="2825" max="2825" width="10.28515625" style="5" customWidth="1"/>
    <col min="2826" max="2826" width="9.7109375" style="5" customWidth="1"/>
    <col min="2827" max="2828" width="10.7109375" style="5" customWidth="1"/>
    <col min="2829" max="2829" width="11.42578125" style="5" customWidth="1"/>
    <col min="2830" max="2830" width="10.5703125" style="5" customWidth="1"/>
    <col min="2831" max="3071" width="9.140625" style="5"/>
    <col min="3072" max="3072" width="4" style="5" customWidth="1"/>
    <col min="3073" max="3073" width="15.85546875" style="5" customWidth="1"/>
    <col min="3074" max="3074" width="11.7109375" style="5" customWidth="1"/>
    <col min="3075" max="3075" width="15.42578125" style="5" customWidth="1"/>
    <col min="3076" max="3076" width="10.85546875" style="5" customWidth="1"/>
    <col min="3077" max="3077" width="9.5703125" style="5" customWidth="1"/>
    <col min="3078" max="3078" width="10.7109375" style="5" customWidth="1"/>
    <col min="3079" max="3079" width="10.42578125" style="5" customWidth="1"/>
    <col min="3080" max="3080" width="13.28515625" style="5" customWidth="1"/>
    <col min="3081" max="3081" width="10.28515625" style="5" customWidth="1"/>
    <col min="3082" max="3082" width="9.7109375" style="5" customWidth="1"/>
    <col min="3083" max="3084" width="10.7109375" style="5" customWidth="1"/>
    <col min="3085" max="3085" width="11.42578125" style="5" customWidth="1"/>
    <col min="3086" max="3086" width="10.5703125" style="5" customWidth="1"/>
    <col min="3087" max="3327" width="9.140625" style="5"/>
    <col min="3328" max="3328" width="4" style="5" customWidth="1"/>
    <col min="3329" max="3329" width="15.85546875" style="5" customWidth="1"/>
    <col min="3330" max="3330" width="11.7109375" style="5" customWidth="1"/>
    <col min="3331" max="3331" width="15.42578125" style="5" customWidth="1"/>
    <col min="3332" max="3332" width="10.85546875" style="5" customWidth="1"/>
    <col min="3333" max="3333" width="9.5703125" style="5" customWidth="1"/>
    <col min="3334" max="3334" width="10.7109375" style="5" customWidth="1"/>
    <col min="3335" max="3335" width="10.42578125" style="5" customWidth="1"/>
    <col min="3336" max="3336" width="13.28515625" style="5" customWidth="1"/>
    <col min="3337" max="3337" width="10.28515625" style="5" customWidth="1"/>
    <col min="3338" max="3338" width="9.7109375" style="5" customWidth="1"/>
    <col min="3339" max="3340" width="10.7109375" style="5" customWidth="1"/>
    <col min="3341" max="3341" width="11.42578125" style="5" customWidth="1"/>
    <col min="3342" max="3342" width="10.5703125" style="5" customWidth="1"/>
    <col min="3343" max="3583" width="9.140625" style="5"/>
    <col min="3584" max="3584" width="4" style="5" customWidth="1"/>
    <col min="3585" max="3585" width="15.85546875" style="5" customWidth="1"/>
    <col min="3586" max="3586" width="11.7109375" style="5" customWidth="1"/>
    <col min="3587" max="3587" width="15.42578125" style="5" customWidth="1"/>
    <col min="3588" max="3588" width="10.85546875" style="5" customWidth="1"/>
    <col min="3589" max="3589" width="9.5703125" style="5" customWidth="1"/>
    <col min="3590" max="3590" width="10.7109375" style="5" customWidth="1"/>
    <col min="3591" max="3591" width="10.42578125" style="5" customWidth="1"/>
    <col min="3592" max="3592" width="13.28515625" style="5" customWidth="1"/>
    <col min="3593" max="3593" width="10.28515625" style="5" customWidth="1"/>
    <col min="3594" max="3594" width="9.7109375" style="5" customWidth="1"/>
    <col min="3595" max="3596" width="10.7109375" style="5" customWidth="1"/>
    <col min="3597" max="3597" width="11.42578125" style="5" customWidth="1"/>
    <col min="3598" max="3598" width="10.5703125" style="5" customWidth="1"/>
    <col min="3599" max="3839" width="9.140625" style="5"/>
    <col min="3840" max="3840" width="4" style="5" customWidth="1"/>
    <col min="3841" max="3841" width="15.85546875" style="5" customWidth="1"/>
    <col min="3842" max="3842" width="11.7109375" style="5" customWidth="1"/>
    <col min="3843" max="3843" width="15.42578125" style="5" customWidth="1"/>
    <col min="3844" max="3844" width="10.85546875" style="5" customWidth="1"/>
    <col min="3845" max="3845" width="9.5703125" style="5" customWidth="1"/>
    <col min="3846" max="3846" width="10.7109375" style="5" customWidth="1"/>
    <col min="3847" max="3847" width="10.42578125" style="5" customWidth="1"/>
    <col min="3848" max="3848" width="13.28515625" style="5" customWidth="1"/>
    <col min="3849" max="3849" width="10.28515625" style="5" customWidth="1"/>
    <col min="3850" max="3850" width="9.7109375" style="5" customWidth="1"/>
    <col min="3851" max="3852" width="10.7109375" style="5" customWidth="1"/>
    <col min="3853" max="3853" width="11.42578125" style="5" customWidth="1"/>
    <col min="3854" max="3854" width="10.5703125" style="5" customWidth="1"/>
    <col min="3855" max="4095" width="9.140625" style="5"/>
    <col min="4096" max="4096" width="4" style="5" customWidth="1"/>
    <col min="4097" max="4097" width="15.85546875" style="5" customWidth="1"/>
    <col min="4098" max="4098" width="11.7109375" style="5" customWidth="1"/>
    <col min="4099" max="4099" width="15.42578125" style="5" customWidth="1"/>
    <col min="4100" max="4100" width="10.85546875" style="5" customWidth="1"/>
    <col min="4101" max="4101" width="9.5703125" style="5" customWidth="1"/>
    <col min="4102" max="4102" width="10.7109375" style="5" customWidth="1"/>
    <col min="4103" max="4103" width="10.42578125" style="5" customWidth="1"/>
    <col min="4104" max="4104" width="13.28515625" style="5" customWidth="1"/>
    <col min="4105" max="4105" width="10.28515625" style="5" customWidth="1"/>
    <col min="4106" max="4106" width="9.7109375" style="5" customWidth="1"/>
    <col min="4107" max="4108" width="10.7109375" style="5" customWidth="1"/>
    <col min="4109" max="4109" width="11.42578125" style="5" customWidth="1"/>
    <col min="4110" max="4110" width="10.5703125" style="5" customWidth="1"/>
    <col min="4111" max="4351" width="9.140625" style="5"/>
    <col min="4352" max="4352" width="4" style="5" customWidth="1"/>
    <col min="4353" max="4353" width="15.85546875" style="5" customWidth="1"/>
    <col min="4354" max="4354" width="11.7109375" style="5" customWidth="1"/>
    <col min="4355" max="4355" width="15.42578125" style="5" customWidth="1"/>
    <col min="4356" max="4356" width="10.85546875" style="5" customWidth="1"/>
    <col min="4357" max="4357" width="9.5703125" style="5" customWidth="1"/>
    <col min="4358" max="4358" width="10.7109375" style="5" customWidth="1"/>
    <col min="4359" max="4359" width="10.42578125" style="5" customWidth="1"/>
    <col min="4360" max="4360" width="13.28515625" style="5" customWidth="1"/>
    <col min="4361" max="4361" width="10.28515625" style="5" customWidth="1"/>
    <col min="4362" max="4362" width="9.7109375" style="5" customWidth="1"/>
    <col min="4363" max="4364" width="10.7109375" style="5" customWidth="1"/>
    <col min="4365" max="4365" width="11.42578125" style="5" customWidth="1"/>
    <col min="4366" max="4366" width="10.5703125" style="5" customWidth="1"/>
    <col min="4367" max="4607" width="9.140625" style="5"/>
    <col min="4608" max="4608" width="4" style="5" customWidth="1"/>
    <col min="4609" max="4609" width="15.85546875" style="5" customWidth="1"/>
    <col min="4610" max="4610" width="11.7109375" style="5" customWidth="1"/>
    <col min="4611" max="4611" width="15.42578125" style="5" customWidth="1"/>
    <col min="4612" max="4612" width="10.85546875" style="5" customWidth="1"/>
    <col min="4613" max="4613" width="9.5703125" style="5" customWidth="1"/>
    <col min="4614" max="4614" width="10.7109375" style="5" customWidth="1"/>
    <col min="4615" max="4615" width="10.42578125" style="5" customWidth="1"/>
    <col min="4616" max="4616" width="13.28515625" style="5" customWidth="1"/>
    <col min="4617" max="4617" width="10.28515625" style="5" customWidth="1"/>
    <col min="4618" max="4618" width="9.7109375" style="5" customWidth="1"/>
    <col min="4619" max="4620" width="10.7109375" style="5" customWidth="1"/>
    <col min="4621" max="4621" width="11.42578125" style="5" customWidth="1"/>
    <col min="4622" max="4622" width="10.5703125" style="5" customWidth="1"/>
    <col min="4623" max="4863" width="9.140625" style="5"/>
    <col min="4864" max="4864" width="4" style="5" customWidth="1"/>
    <col min="4865" max="4865" width="15.85546875" style="5" customWidth="1"/>
    <col min="4866" max="4866" width="11.7109375" style="5" customWidth="1"/>
    <col min="4867" max="4867" width="15.42578125" style="5" customWidth="1"/>
    <col min="4868" max="4868" width="10.85546875" style="5" customWidth="1"/>
    <col min="4869" max="4869" width="9.5703125" style="5" customWidth="1"/>
    <col min="4870" max="4870" width="10.7109375" style="5" customWidth="1"/>
    <col min="4871" max="4871" width="10.42578125" style="5" customWidth="1"/>
    <col min="4872" max="4872" width="13.28515625" style="5" customWidth="1"/>
    <col min="4873" max="4873" width="10.28515625" style="5" customWidth="1"/>
    <col min="4874" max="4874" width="9.7109375" style="5" customWidth="1"/>
    <col min="4875" max="4876" width="10.7109375" style="5" customWidth="1"/>
    <col min="4877" max="4877" width="11.42578125" style="5" customWidth="1"/>
    <col min="4878" max="4878" width="10.5703125" style="5" customWidth="1"/>
    <col min="4879" max="5119" width="9.140625" style="5"/>
    <col min="5120" max="5120" width="4" style="5" customWidth="1"/>
    <col min="5121" max="5121" width="15.85546875" style="5" customWidth="1"/>
    <col min="5122" max="5122" width="11.7109375" style="5" customWidth="1"/>
    <col min="5123" max="5123" width="15.42578125" style="5" customWidth="1"/>
    <col min="5124" max="5124" width="10.85546875" style="5" customWidth="1"/>
    <col min="5125" max="5125" width="9.5703125" style="5" customWidth="1"/>
    <col min="5126" max="5126" width="10.7109375" style="5" customWidth="1"/>
    <col min="5127" max="5127" width="10.42578125" style="5" customWidth="1"/>
    <col min="5128" max="5128" width="13.28515625" style="5" customWidth="1"/>
    <col min="5129" max="5129" width="10.28515625" style="5" customWidth="1"/>
    <col min="5130" max="5130" width="9.7109375" style="5" customWidth="1"/>
    <col min="5131" max="5132" width="10.7109375" style="5" customWidth="1"/>
    <col min="5133" max="5133" width="11.42578125" style="5" customWidth="1"/>
    <col min="5134" max="5134" width="10.5703125" style="5" customWidth="1"/>
    <col min="5135" max="5375" width="9.140625" style="5"/>
    <col min="5376" max="5376" width="4" style="5" customWidth="1"/>
    <col min="5377" max="5377" width="15.85546875" style="5" customWidth="1"/>
    <col min="5378" max="5378" width="11.7109375" style="5" customWidth="1"/>
    <col min="5379" max="5379" width="15.42578125" style="5" customWidth="1"/>
    <col min="5380" max="5380" width="10.85546875" style="5" customWidth="1"/>
    <col min="5381" max="5381" width="9.5703125" style="5" customWidth="1"/>
    <col min="5382" max="5382" width="10.7109375" style="5" customWidth="1"/>
    <col min="5383" max="5383" width="10.42578125" style="5" customWidth="1"/>
    <col min="5384" max="5384" width="13.28515625" style="5" customWidth="1"/>
    <col min="5385" max="5385" width="10.28515625" style="5" customWidth="1"/>
    <col min="5386" max="5386" width="9.7109375" style="5" customWidth="1"/>
    <col min="5387" max="5388" width="10.7109375" style="5" customWidth="1"/>
    <col min="5389" max="5389" width="11.42578125" style="5" customWidth="1"/>
    <col min="5390" max="5390" width="10.5703125" style="5" customWidth="1"/>
    <col min="5391" max="5631" width="9.140625" style="5"/>
    <col min="5632" max="5632" width="4" style="5" customWidth="1"/>
    <col min="5633" max="5633" width="15.85546875" style="5" customWidth="1"/>
    <col min="5634" max="5634" width="11.7109375" style="5" customWidth="1"/>
    <col min="5635" max="5635" width="15.42578125" style="5" customWidth="1"/>
    <col min="5636" max="5636" width="10.85546875" style="5" customWidth="1"/>
    <col min="5637" max="5637" width="9.5703125" style="5" customWidth="1"/>
    <col min="5638" max="5638" width="10.7109375" style="5" customWidth="1"/>
    <col min="5639" max="5639" width="10.42578125" style="5" customWidth="1"/>
    <col min="5640" max="5640" width="13.28515625" style="5" customWidth="1"/>
    <col min="5641" max="5641" width="10.28515625" style="5" customWidth="1"/>
    <col min="5642" max="5642" width="9.7109375" style="5" customWidth="1"/>
    <col min="5643" max="5644" width="10.7109375" style="5" customWidth="1"/>
    <col min="5645" max="5645" width="11.42578125" style="5" customWidth="1"/>
    <col min="5646" max="5646" width="10.5703125" style="5" customWidth="1"/>
    <col min="5647" max="5887" width="9.140625" style="5"/>
    <col min="5888" max="5888" width="4" style="5" customWidth="1"/>
    <col min="5889" max="5889" width="15.85546875" style="5" customWidth="1"/>
    <col min="5890" max="5890" width="11.7109375" style="5" customWidth="1"/>
    <col min="5891" max="5891" width="15.42578125" style="5" customWidth="1"/>
    <col min="5892" max="5892" width="10.85546875" style="5" customWidth="1"/>
    <col min="5893" max="5893" width="9.5703125" style="5" customWidth="1"/>
    <col min="5894" max="5894" width="10.7109375" style="5" customWidth="1"/>
    <col min="5895" max="5895" width="10.42578125" style="5" customWidth="1"/>
    <col min="5896" max="5896" width="13.28515625" style="5" customWidth="1"/>
    <col min="5897" max="5897" width="10.28515625" style="5" customWidth="1"/>
    <col min="5898" max="5898" width="9.7109375" style="5" customWidth="1"/>
    <col min="5899" max="5900" width="10.7109375" style="5" customWidth="1"/>
    <col min="5901" max="5901" width="11.42578125" style="5" customWidth="1"/>
    <col min="5902" max="5902" width="10.5703125" style="5" customWidth="1"/>
    <col min="5903" max="6143" width="9.140625" style="5"/>
    <col min="6144" max="6144" width="4" style="5" customWidth="1"/>
    <col min="6145" max="6145" width="15.85546875" style="5" customWidth="1"/>
    <col min="6146" max="6146" width="11.7109375" style="5" customWidth="1"/>
    <col min="6147" max="6147" width="15.42578125" style="5" customWidth="1"/>
    <col min="6148" max="6148" width="10.85546875" style="5" customWidth="1"/>
    <col min="6149" max="6149" width="9.5703125" style="5" customWidth="1"/>
    <col min="6150" max="6150" width="10.7109375" style="5" customWidth="1"/>
    <col min="6151" max="6151" width="10.42578125" style="5" customWidth="1"/>
    <col min="6152" max="6152" width="13.28515625" style="5" customWidth="1"/>
    <col min="6153" max="6153" width="10.28515625" style="5" customWidth="1"/>
    <col min="6154" max="6154" width="9.7109375" style="5" customWidth="1"/>
    <col min="6155" max="6156" width="10.7109375" style="5" customWidth="1"/>
    <col min="6157" max="6157" width="11.42578125" style="5" customWidth="1"/>
    <col min="6158" max="6158" width="10.5703125" style="5" customWidth="1"/>
    <col min="6159" max="6399" width="9.140625" style="5"/>
    <col min="6400" max="6400" width="4" style="5" customWidth="1"/>
    <col min="6401" max="6401" width="15.85546875" style="5" customWidth="1"/>
    <col min="6402" max="6402" width="11.7109375" style="5" customWidth="1"/>
    <col min="6403" max="6403" width="15.42578125" style="5" customWidth="1"/>
    <col min="6404" max="6404" width="10.85546875" style="5" customWidth="1"/>
    <col min="6405" max="6405" width="9.5703125" style="5" customWidth="1"/>
    <col min="6406" max="6406" width="10.7109375" style="5" customWidth="1"/>
    <col min="6407" max="6407" width="10.42578125" style="5" customWidth="1"/>
    <col min="6408" max="6408" width="13.28515625" style="5" customWidth="1"/>
    <col min="6409" max="6409" width="10.28515625" style="5" customWidth="1"/>
    <col min="6410" max="6410" width="9.7109375" style="5" customWidth="1"/>
    <col min="6411" max="6412" width="10.7109375" style="5" customWidth="1"/>
    <col min="6413" max="6413" width="11.42578125" style="5" customWidth="1"/>
    <col min="6414" max="6414" width="10.5703125" style="5" customWidth="1"/>
    <col min="6415" max="6655" width="9.140625" style="5"/>
    <col min="6656" max="6656" width="4" style="5" customWidth="1"/>
    <col min="6657" max="6657" width="15.85546875" style="5" customWidth="1"/>
    <col min="6658" max="6658" width="11.7109375" style="5" customWidth="1"/>
    <col min="6659" max="6659" width="15.42578125" style="5" customWidth="1"/>
    <col min="6660" max="6660" width="10.85546875" style="5" customWidth="1"/>
    <col min="6661" max="6661" width="9.5703125" style="5" customWidth="1"/>
    <col min="6662" max="6662" width="10.7109375" style="5" customWidth="1"/>
    <col min="6663" max="6663" width="10.42578125" style="5" customWidth="1"/>
    <col min="6664" max="6664" width="13.28515625" style="5" customWidth="1"/>
    <col min="6665" max="6665" width="10.28515625" style="5" customWidth="1"/>
    <col min="6666" max="6666" width="9.7109375" style="5" customWidth="1"/>
    <col min="6667" max="6668" width="10.7109375" style="5" customWidth="1"/>
    <col min="6669" max="6669" width="11.42578125" style="5" customWidth="1"/>
    <col min="6670" max="6670" width="10.5703125" style="5" customWidth="1"/>
    <col min="6671" max="6911" width="9.140625" style="5"/>
    <col min="6912" max="6912" width="4" style="5" customWidth="1"/>
    <col min="6913" max="6913" width="15.85546875" style="5" customWidth="1"/>
    <col min="6914" max="6914" width="11.7109375" style="5" customWidth="1"/>
    <col min="6915" max="6915" width="15.42578125" style="5" customWidth="1"/>
    <col min="6916" max="6916" width="10.85546875" style="5" customWidth="1"/>
    <col min="6917" max="6917" width="9.5703125" style="5" customWidth="1"/>
    <col min="6918" max="6918" width="10.7109375" style="5" customWidth="1"/>
    <col min="6919" max="6919" width="10.42578125" style="5" customWidth="1"/>
    <col min="6920" max="6920" width="13.28515625" style="5" customWidth="1"/>
    <col min="6921" max="6921" width="10.28515625" style="5" customWidth="1"/>
    <col min="6922" max="6922" width="9.7109375" style="5" customWidth="1"/>
    <col min="6923" max="6924" width="10.7109375" style="5" customWidth="1"/>
    <col min="6925" max="6925" width="11.42578125" style="5" customWidth="1"/>
    <col min="6926" max="6926" width="10.5703125" style="5" customWidth="1"/>
    <col min="6927" max="7167" width="9.140625" style="5"/>
    <col min="7168" max="7168" width="4" style="5" customWidth="1"/>
    <col min="7169" max="7169" width="15.85546875" style="5" customWidth="1"/>
    <col min="7170" max="7170" width="11.7109375" style="5" customWidth="1"/>
    <col min="7171" max="7171" width="15.42578125" style="5" customWidth="1"/>
    <col min="7172" max="7172" width="10.85546875" style="5" customWidth="1"/>
    <col min="7173" max="7173" width="9.5703125" style="5" customWidth="1"/>
    <col min="7174" max="7174" width="10.7109375" style="5" customWidth="1"/>
    <col min="7175" max="7175" width="10.42578125" style="5" customWidth="1"/>
    <col min="7176" max="7176" width="13.28515625" style="5" customWidth="1"/>
    <col min="7177" max="7177" width="10.28515625" style="5" customWidth="1"/>
    <col min="7178" max="7178" width="9.7109375" style="5" customWidth="1"/>
    <col min="7179" max="7180" width="10.7109375" style="5" customWidth="1"/>
    <col min="7181" max="7181" width="11.42578125" style="5" customWidth="1"/>
    <col min="7182" max="7182" width="10.5703125" style="5" customWidth="1"/>
    <col min="7183" max="7423" width="9.140625" style="5"/>
    <col min="7424" max="7424" width="4" style="5" customWidth="1"/>
    <col min="7425" max="7425" width="15.85546875" style="5" customWidth="1"/>
    <col min="7426" max="7426" width="11.7109375" style="5" customWidth="1"/>
    <col min="7427" max="7427" width="15.42578125" style="5" customWidth="1"/>
    <col min="7428" max="7428" width="10.85546875" style="5" customWidth="1"/>
    <col min="7429" max="7429" width="9.5703125" style="5" customWidth="1"/>
    <col min="7430" max="7430" width="10.7109375" style="5" customWidth="1"/>
    <col min="7431" max="7431" width="10.42578125" style="5" customWidth="1"/>
    <col min="7432" max="7432" width="13.28515625" style="5" customWidth="1"/>
    <col min="7433" max="7433" width="10.28515625" style="5" customWidth="1"/>
    <col min="7434" max="7434" width="9.7109375" style="5" customWidth="1"/>
    <col min="7435" max="7436" width="10.7109375" style="5" customWidth="1"/>
    <col min="7437" max="7437" width="11.42578125" style="5" customWidth="1"/>
    <col min="7438" max="7438" width="10.5703125" style="5" customWidth="1"/>
    <col min="7439" max="7679" width="9.140625" style="5"/>
    <col min="7680" max="7680" width="4" style="5" customWidth="1"/>
    <col min="7681" max="7681" width="15.85546875" style="5" customWidth="1"/>
    <col min="7682" max="7682" width="11.7109375" style="5" customWidth="1"/>
    <col min="7683" max="7683" width="15.42578125" style="5" customWidth="1"/>
    <col min="7684" max="7684" width="10.85546875" style="5" customWidth="1"/>
    <col min="7685" max="7685" width="9.5703125" style="5" customWidth="1"/>
    <col min="7686" max="7686" width="10.7109375" style="5" customWidth="1"/>
    <col min="7687" max="7687" width="10.42578125" style="5" customWidth="1"/>
    <col min="7688" max="7688" width="13.28515625" style="5" customWidth="1"/>
    <col min="7689" max="7689" width="10.28515625" style="5" customWidth="1"/>
    <col min="7690" max="7690" width="9.7109375" style="5" customWidth="1"/>
    <col min="7691" max="7692" width="10.7109375" style="5" customWidth="1"/>
    <col min="7693" max="7693" width="11.42578125" style="5" customWidth="1"/>
    <col min="7694" max="7694" width="10.5703125" style="5" customWidth="1"/>
    <col min="7695" max="7935" width="9.140625" style="5"/>
    <col min="7936" max="7936" width="4" style="5" customWidth="1"/>
    <col min="7937" max="7937" width="15.85546875" style="5" customWidth="1"/>
    <col min="7938" max="7938" width="11.7109375" style="5" customWidth="1"/>
    <col min="7939" max="7939" width="15.42578125" style="5" customWidth="1"/>
    <col min="7940" max="7940" width="10.85546875" style="5" customWidth="1"/>
    <col min="7941" max="7941" width="9.5703125" style="5" customWidth="1"/>
    <col min="7942" max="7942" width="10.7109375" style="5" customWidth="1"/>
    <col min="7943" max="7943" width="10.42578125" style="5" customWidth="1"/>
    <col min="7944" max="7944" width="13.28515625" style="5" customWidth="1"/>
    <col min="7945" max="7945" width="10.28515625" style="5" customWidth="1"/>
    <col min="7946" max="7946" width="9.7109375" style="5" customWidth="1"/>
    <col min="7947" max="7948" width="10.7109375" style="5" customWidth="1"/>
    <col min="7949" max="7949" width="11.42578125" style="5" customWidth="1"/>
    <col min="7950" max="7950" width="10.5703125" style="5" customWidth="1"/>
    <col min="7951" max="8191" width="9.140625" style="5"/>
    <col min="8192" max="8192" width="4" style="5" customWidth="1"/>
    <col min="8193" max="8193" width="15.85546875" style="5" customWidth="1"/>
    <col min="8194" max="8194" width="11.7109375" style="5" customWidth="1"/>
    <col min="8195" max="8195" width="15.42578125" style="5" customWidth="1"/>
    <col min="8196" max="8196" width="10.85546875" style="5" customWidth="1"/>
    <col min="8197" max="8197" width="9.5703125" style="5" customWidth="1"/>
    <col min="8198" max="8198" width="10.7109375" style="5" customWidth="1"/>
    <col min="8199" max="8199" width="10.42578125" style="5" customWidth="1"/>
    <col min="8200" max="8200" width="13.28515625" style="5" customWidth="1"/>
    <col min="8201" max="8201" width="10.28515625" style="5" customWidth="1"/>
    <col min="8202" max="8202" width="9.7109375" style="5" customWidth="1"/>
    <col min="8203" max="8204" width="10.7109375" style="5" customWidth="1"/>
    <col min="8205" max="8205" width="11.42578125" style="5" customWidth="1"/>
    <col min="8206" max="8206" width="10.5703125" style="5" customWidth="1"/>
    <col min="8207" max="8447" width="9.140625" style="5"/>
    <col min="8448" max="8448" width="4" style="5" customWidth="1"/>
    <col min="8449" max="8449" width="15.85546875" style="5" customWidth="1"/>
    <col min="8450" max="8450" width="11.7109375" style="5" customWidth="1"/>
    <col min="8451" max="8451" width="15.42578125" style="5" customWidth="1"/>
    <col min="8452" max="8452" width="10.85546875" style="5" customWidth="1"/>
    <col min="8453" max="8453" width="9.5703125" style="5" customWidth="1"/>
    <col min="8454" max="8454" width="10.7109375" style="5" customWidth="1"/>
    <col min="8455" max="8455" width="10.42578125" style="5" customWidth="1"/>
    <col min="8456" max="8456" width="13.28515625" style="5" customWidth="1"/>
    <col min="8457" max="8457" width="10.28515625" style="5" customWidth="1"/>
    <col min="8458" max="8458" width="9.7109375" style="5" customWidth="1"/>
    <col min="8459" max="8460" width="10.7109375" style="5" customWidth="1"/>
    <col min="8461" max="8461" width="11.42578125" style="5" customWidth="1"/>
    <col min="8462" max="8462" width="10.5703125" style="5" customWidth="1"/>
    <col min="8463" max="8703" width="9.140625" style="5"/>
    <col min="8704" max="8704" width="4" style="5" customWidth="1"/>
    <col min="8705" max="8705" width="15.85546875" style="5" customWidth="1"/>
    <col min="8706" max="8706" width="11.7109375" style="5" customWidth="1"/>
    <col min="8707" max="8707" width="15.42578125" style="5" customWidth="1"/>
    <col min="8708" max="8708" width="10.85546875" style="5" customWidth="1"/>
    <col min="8709" max="8709" width="9.5703125" style="5" customWidth="1"/>
    <col min="8710" max="8710" width="10.7109375" style="5" customWidth="1"/>
    <col min="8711" max="8711" width="10.42578125" style="5" customWidth="1"/>
    <col min="8712" max="8712" width="13.28515625" style="5" customWidth="1"/>
    <col min="8713" max="8713" width="10.28515625" style="5" customWidth="1"/>
    <col min="8714" max="8714" width="9.7109375" style="5" customWidth="1"/>
    <col min="8715" max="8716" width="10.7109375" style="5" customWidth="1"/>
    <col min="8717" max="8717" width="11.42578125" style="5" customWidth="1"/>
    <col min="8718" max="8718" width="10.5703125" style="5" customWidth="1"/>
    <col min="8719" max="8959" width="9.140625" style="5"/>
    <col min="8960" max="8960" width="4" style="5" customWidth="1"/>
    <col min="8961" max="8961" width="15.85546875" style="5" customWidth="1"/>
    <col min="8962" max="8962" width="11.7109375" style="5" customWidth="1"/>
    <col min="8963" max="8963" width="15.42578125" style="5" customWidth="1"/>
    <col min="8964" max="8964" width="10.85546875" style="5" customWidth="1"/>
    <col min="8965" max="8965" width="9.5703125" style="5" customWidth="1"/>
    <col min="8966" max="8966" width="10.7109375" style="5" customWidth="1"/>
    <col min="8967" max="8967" width="10.42578125" style="5" customWidth="1"/>
    <col min="8968" max="8968" width="13.28515625" style="5" customWidth="1"/>
    <col min="8969" max="8969" width="10.28515625" style="5" customWidth="1"/>
    <col min="8970" max="8970" width="9.7109375" style="5" customWidth="1"/>
    <col min="8971" max="8972" width="10.7109375" style="5" customWidth="1"/>
    <col min="8973" max="8973" width="11.42578125" style="5" customWidth="1"/>
    <col min="8974" max="8974" width="10.5703125" style="5" customWidth="1"/>
    <col min="8975" max="9215" width="9.140625" style="5"/>
    <col min="9216" max="9216" width="4" style="5" customWidth="1"/>
    <col min="9217" max="9217" width="15.85546875" style="5" customWidth="1"/>
    <col min="9218" max="9218" width="11.7109375" style="5" customWidth="1"/>
    <col min="9219" max="9219" width="15.42578125" style="5" customWidth="1"/>
    <col min="9220" max="9220" width="10.85546875" style="5" customWidth="1"/>
    <col min="9221" max="9221" width="9.5703125" style="5" customWidth="1"/>
    <col min="9222" max="9222" width="10.7109375" style="5" customWidth="1"/>
    <col min="9223" max="9223" width="10.42578125" style="5" customWidth="1"/>
    <col min="9224" max="9224" width="13.28515625" style="5" customWidth="1"/>
    <col min="9225" max="9225" width="10.28515625" style="5" customWidth="1"/>
    <col min="9226" max="9226" width="9.7109375" style="5" customWidth="1"/>
    <col min="9227" max="9228" width="10.7109375" style="5" customWidth="1"/>
    <col min="9229" max="9229" width="11.42578125" style="5" customWidth="1"/>
    <col min="9230" max="9230" width="10.5703125" style="5" customWidth="1"/>
    <col min="9231" max="9471" width="9.140625" style="5"/>
    <col min="9472" max="9472" width="4" style="5" customWidth="1"/>
    <col min="9473" max="9473" width="15.85546875" style="5" customWidth="1"/>
    <col min="9474" max="9474" width="11.7109375" style="5" customWidth="1"/>
    <col min="9475" max="9475" width="15.42578125" style="5" customWidth="1"/>
    <col min="9476" max="9476" width="10.85546875" style="5" customWidth="1"/>
    <col min="9477" max="9477" width="9.5703125" style="5" customWidth="1"/>
    <col min="9478" max="9478" width="10.7109375" style="5" customWidth="1"/>
    <col min="9479" max="9479" width="10.42578125" style="5" customWidth="1"/>
    <col min="9480" max="9480" width="13.28515625" style="5" customWidth="1"/>
    <col min="9481" max="9481" width="10.28515625" style="5" customWidth="1"/>
    <col min="9482" max="9482" width="9.7109375" style="5" customWidth="1"/>
    <col min="9483" max="9484" width="10.7109375" style="5" customWidth="1"/>
    <col min="9485" max="9485" width="11.42578125" style="5" customWidth="1"/>
    <col min="9486" max="9486" width="10.5703125" style="5" customWidth="1"/>
    <col min="9487" max="9727" width="9.140625" style="5"/>
    <col min="9728" max="9728" width="4" style="5" customWidth="1"/>
    <col min="9729" max="9729" width="15.85546875" style="5" customWidth="1"/>
    <col min="9730" max="9730" width="11.7109375" style="5" customWidth="1"/>
    <col min="9731" max="9731" width="15.42578125" style="5" customWidth="1"/>
    <col min="9732" max="9732" width="10.85546875" style="5" customWidth="1"/>
    <col min="9733" max="9733" width="9.5703125" style="5" customWidth="1"/>
    <col min="9734" max="9734" width="10.7109375" style="5" customWidth="1"/>
    <col min="9735" max="9735" width="10.42578125" style="5" customWidth="1"/>
    <col min="9736" max="9736" width="13.28515625" style="5" customWidth="1"/>
    <col min="9737" max="9737" width="10.28515625" style="5" customWidth="1"/>
    <col min="9738" max="9738" width="9.7109375" style="5" customWidth="1"/>
    <col min="9739" max="9740" width="10.7109375" style="5" customWidth="1"/>
    <col min="9741" max="9741" width="11.42578125" style="5" customWidth="1"/>
    <col min="9742" max="9742" width="10.5703125" style="5" customWidth="1"/>
    <col min="9743" max="9983" width="9.140625" style="5"/>
    <col min="9984" max="9984" width="4" style="5" customWidth="1"/>
    <col min="9985" max="9985" width="15.85546875" style="5" customWidth="1"/>
    <col min="9986" max="9986" width="11.7109375" style="5" customWidth="1"/>
    <col min="9987" max="9987" width="15.42578125" style="5" customWidth="1"/>
    <col min="9988" max="9988" width="10.85546875" style="5" customWidth="1"/>
    <col min="9989" max="9989" width="9.5703125" style="5" customWidth="1"/>
    <col min="9990" max="9990" width="10.7109375" style="5" customWidth="1"/>
    <col min="9991" max="9991" width="10.42578125" style="5" customWidth="1"/>
    <col min="9992" max="9992" width="13.28515625" style="5" customWidth="1"/>
    <col min="9993" max="9993" width="10.28515625" style="5" customWidth="1"/>
    <col min="9994" max="9994" width="9.7109375" style="5" customWidth="1"/>
    <col min="9995" max="9996" width="10.7109375" style="5" customWidth="1"/>
    <col min="9997" max="9997" width="11.42578125" style="5" customWidth="1"/>
    <col min="9998" max="9998" width="10.5703125" style="5" customWidth="1"/>
    <col min="9999" max="10239" width="9.140625" style="5"/>
    <col min="10240" max="10240" width="4" style="5" customWidth="1"/>
    <col min="10241" max="10241" width="15.85546875" style="5" customWidth="1"/>
    <col min="10242" max="10242" width="11.7109375" style="5" customWidth="1"/>
    <col min="10243" max="10243" width="15.42578125" style="5" customWidth="1"/>
    <col min="10244" max="10244" width="10.85546875" style="5" customWidth="1"/>
    <col min="10245" max="10245" width="9.5703125" style="5" customWidth="1"/>
    <col min="10246" max="10246" width="10.7109375" style="5" customWidth="1"/>
    <col min="10247" max="10247" width="10.42578125" style="5" customWidth="1"/>
    <col min="10248" max="10248" width="13.28515625" style="5" customWidth="1"/>
    <col min="10249" max="10249" width="10.28515625" style="5" customWidth="1"/>
    <col min="10250" max="10250" width="9.7109375" style="5" customWidth="1"/>
    <col min="10251" max="10252" width="10.7109375" style="5" customWidth="1"/>
    <col min="10253" max="10253" width="11.42578125" style="5" customWidth="1"/>
    <col min="10254" max="10254" width="10.5703125" style="5" customWidth="1"/>
    <col min="10255" max="10495" width="9.140625" style="5"/>
    <col min="10496" max="10496" width="4" style="5" customWidth="1"/>
    <col min="10497" max="10497" width="15.85546875" style="5" customWidth="1"/>
    <col min="10498" max="10498" width="11.7109375" style="5" customWidth="1"/>
    <col min="10499" max="10499" width="15.42578125" style="5" customWidth="1"/>
    <col min="10500" max="10500" width="10.85546875" style="5" customWidth="1"/>
    <col min="10501" max="10501" width="9.5703125" style="5" customWidth="1"/>
    <col min="10502" max="10502" width="10.7109375" style="5" customWidth="1"/>
    <col min="10503" max="10503" width="10.42578125" style="5" customWidth="1"/>
    <col min="10504" max="10504" width="13.28515625" style="5" customWidth="1"/>
    <col min="10505" max="10505" width="10.28515625" style="5" customWidth="1"/>
    <col min="10506" max="10506" width="9.7109375" style="5" customWidth="1"/>
    <col min="10507" max="10508" width="10.7109375" style="5" customWidth="1"/>
    <col min="10509" max="10509" width="11.42578125" style="5" customWidth="1"/>
    <col min="10510" max="10510" width="10.5703125" style="5" customWidth="1"/>
    <col min="10511" max="10751" width="9.140625" style="5"/>
    <col min="10752" max="10752" width="4" style="5" customWidth="1"/>
    <col min="10753" max="10753" width="15.85546875" style="5" customWidth="1"/>
    <col min="10754" max="10754" width="11.7109375" style="5" customWidth="1"/>
    <col min="10755" max="10755" width="15.42578125" style="5" customWidth="1"/>
    <col min="10756" max="10756" width="10.85546875" style="5" customWidth="1"/>
    <col min="10757" max="10757" width="9.5703125" style="5" customWidth="1"/>
    <col min="10758" max="10758" width="10.7109375" style="5" customWidth="1"/>
    <col min="10759" max="10759" width="10.42578125" style="5" customWidth="1"/>
    <col min="10760" max="10760" width="13.28515625" style="5" customWidth="1"/>
    <col min="10761" max="10761" width="10.28515625" style="5" customWidth="1"/>
    <col min="10762" max="10762" width="9.7109375" style="5" customWidth="1"/>
    <col min="10763" max="10764" width="10.7109375" style="5" customWidth="1"/>
    <col min="10765" max="10765" width="11.42578125" style="5" customWidth="1"/>
    <col min="10766" max="10766" width="10.5703125" style="5" customWidth="1"/>
    <col min="10767" max="11007" width="9.140625" style="5"/>
    <col min="11008" max="11008" width="4" style="5" customWidth="1"/>
    <col min="11009" max="11009" width="15.85546875" style="5" customWidth="1"/>
    <col min="11010" max="11010" width="11.7109375" style="5" customWidth="1"/>
    <col min="11011" max="11011" width="15.42578125" style="5" customWidth="1"/>
    <col min="11012" max="11012" width="10.85546875" style="5" customWidth="1"/>
    <col min="11013" max="11013" width="9.5703125" style="5" customWidth="1"/>
    <col min="11014" max="11014" width="10.7109375" style="5" customWidth="1"/>
    <col min="11015" max="11015" width="10.42578125" style="5" customWidth="1"/>
    <col min="11016" max="11016" width="13.28515625" style="5" customWidth="1"/>
    <col min="11017" max="11017" width="10.28515625" style="5" customWidth="1"/>
    <col min="11018" max="11018" width="9.7109375" style="5" customWidth="1"/>
    <col min="11019" max="11020" width="10.7109375" style="5" customWidth="1"/>
    <col min="11021" max="11021" width="11.42578125" style="5" customWidth="1"/>
    <col min="11022" max="11022" width="10.5703125" style="5" customWidth="1"/>
    <col min="11023" max="11263" width="9.140625" style="5"/>
    <col min="11264" max="11264" width="4" style="5" customWidth="1"/>
    <col min="11265" max="11265" width="15.85546875" style="5" customWidth="1"/>
    <col min="11266" max="11266" width="11.7109375" style="5" customWidth="1"/>
    <col min="11267" max="11267" width="15.42578125" style="5" customWidth="1"/>
    <col min="11268" max="11268" width="10.85546875" style="5" customWidth="1"/>
    <col min="11269" max="11269" width="9.5703125" style="5" customWidth="1"/>
    <col min="11270" max="11270" width="10.7109375" style="5" customWidth="1"/>
    <col min="11271" max="11271" width="10.42578125" style="5" customWidth="1"/>
    <col min="11272" max="11272" width="13.28515625" style="5" customWidth="1"/>
    <col min="11273" max="11273" width="10.28515625" style="5" customWidth="1"/>
    <col min="11274" max="11274" width="9.7109375" style="5" customWidth="1"/>
    <col min="11275" max="11276" width="10.7109375" style="5" customWidth="1"/>
    <col min="11277" max="11277" width="11.42578125" style="5" customWidth="1"/>
    <col min="11278" max="11278" width="10.5703125" style="5" customWidth="1"/>
    <col min="11279" max="11519" width="9.140625" style="5"/>
    <col min="11520" max="11520" width="4" style="5" customWidth="1"/>
    <col min="11521" max="11521" width="15.85546875" style="5" customWidth="1"/>
    <col min="11522" max="11522" width="11.7109375" style="5" customWidth="1"/>
    <col min="11523" max="11523" width="15.42578125" style="5" customWidth="1"/>
    <col min="11524" max="11524" width="10.85546875" style="5" customWidth="1"/>
    <col min="11525" max="11525" width="9.5703125" style="5" customWidth="1"/>
    <col min="11526" max="11526" width="10.7109375" style="5" customWidth="1"/>
    <col min="11527" max="11527" width="10.42578125" style="5" customWidth="1"/>
    <col min="11528" max="11528" width="13.28515625" style="5" customWidth="1"/>
    <col min="11529" max="11529" width="10.28515625" style="5" customWidth="1"/>
    <col min="11530" max="11530" width="9.7109375" style="5" customWidth="1"/>
    <col min="11531" max="11532" width="10.7109375" style="5" customWidth="1"/>
    <col min="11533" max="11533" width="11.42578125" style="5" customWidth="1"/>
    <col min="11534" max="11534" width="10.5703125" style="5" customWidth="1"/>
    <col min="11535" max="11775" width="9.140625" style="5"/>
    <col min="11776" max="11776" width="4" style="5" customWidth="1"/>
    <col min="11777" max="11777" width="15.85546875" style="5" customWidth="1"/>
    <col min="11778" max="11778" width="11.7109375" style="5" customWidth="1"/>
    <col min="11779" max="11779" width="15.42578125" style="5" customWidth="1"/>
    <col min="11780" max="11780" width="10.85546875" style="5" customWidth="1"/>
    <col min="11781" max="11781" width="9.5703125" style="5" customWidth="1"/>
    <col min="11782" max="11782" width="10.7109375" style="5" customWidth="1"/>
    <col min="11783" max="11783" width="10.42578125" style="5" customWidth="1"/>
    <col min="11784" max="11784" width="13.28515625" style="5" customWidth="1"/>
    <col min="11785" max="11785" width="10.28515625" style="5" customWidth="1"/>
    <col min="11786" max="11786" width="9.7109375" style="5" customWidth="1"/>
    <col min="11787" max="11788" width="10.7109375" style="5" customWidth="1"/>
    <col min="11789" max="11789" width="11.42578125" style="5" customWidth="1"/>
    <col min="11790" max="11790" width="10.5703125" style="5" customWidth="1"/>
    <col min="11791" max="12031" width="9.140625" style="5"/>
    <col min="12032" max="12032" width="4" style="5" customWidth="1"/>
    <col min="12033" max="12033" width="15.85546875" style="5" customWidth="1"/>
    <col min="12034" max="12034" width="11.7109375" style="5" customWidth="1"/>
    <col min="12035" max="12035" width="15.42578125" style="5" customWidth="1"/>
    <col min="12036" max="12036" width="10.85546875" style="5" customWidth="1"/>
    <col min="12037" max="12037" width="9.5703125" style="5" customWidth="1"/>
    <col min="12038" max="12038" width="10.7109375" style="5" customWidth="1"/>
    <col min="12039" max="12039" width="10.42578125" style="5" customWidth="1"/>
    <col min="12040" max="12040" width="13.28515625" style="5" customWidth="1"/>
    <col min="12041" max="12041" width="10.28515625" style="5" customWidth="1"/>
    <col min="12042" max="12042" width="9.7109375" style="5" customWidth="1"/>
    <col min="12043" max="12044" width="10.7109375" style="5" customWidth="1"/>
    <col min="12045" max="12045" width="11.42578125" style="5" customWidth="1"/>
    <col min="12046" max="12046" width="10.5703125" style="5" customWidth="1"/>
    <col min="12047" max="12287" width="9.140625" style="5"/>
    <col min="12288" max="12288" width="4" style="5" customWidth="1"/>
    <col min="12289" max="12289" width="15.85546875" style="5" customWidth="1"/>
    <col min="12290" max="12290" width="11.7109375" style="5" customWidth="1"/>
    <col min="12291" max="12291" width="15.42578125" style="5" customWidth="1"/>
    <col min="12292" max="12292" width="10.85546875" style="5" customWidth="1"/>
    <col min="12293" max="12293" width="9.5703125" style="5" customWidth="1"/>
    <col min="12294" max="12294" width="10.7109375" style="5" customWidth="1"/>
    <col min="12295" max="12295" width="10.42578125" style="5" customWidth="1"/>
    <col min="12296" max="12296" width="13.28515625" style="5" customWidth="1"/>
    <col min="12297" max="12297" width="10.28515625" style="5" customWidth="1"/>
    <col min="12298" max="12298" width="9.7109375" style="5" customWidth="1"/>
    <col min="12299" max="12300" width="10.7109375" style="5" customWidth="1"/>
    <col min="12301" max="12301" width="11.42578125" style="5" customWidth="1"/>
    <col min="12302" max="12302" width="10.5703125" style="5" customWidth="1"/>
    <col min="12303" max="12543" width="9.140625" style="5"/>
    <col min="12544" max="12544" width="4" style="5" customWidth="1"/>
    <col min="12545" max="12545" width="15.85546875" style="5" customWidth="1"/>
    <col min="12546" max="12546" width="11.7109375" style="5" customWidth="1"/>
    <col min="12547" max="12547" width="15.42578125" style="5" customWidth="1"/>
    <col min="12548" max="12548" width="10.85546875" style="5" customWidth="1"/>
    <col min="12549" max="12549" width="9.5703125" style="5" customWidth="1"/>
    <col min="12550" max="12550" width="10.7109375" style="5" customWidth="1"/>
    <col min="12551" max="12551" width="10.42578125" style="5" customWidth="1"/>
    <col min="12552" max="12552" width="13.28515625" style="5" customWidth="1"/>
    <col min="12553" max="12553" width="10.28515625" style="5" customWidth="1"/>
    <col min="12554" max="12554" width="9.7109375" style="5" customWidth="1"/>
    <col min="12555" max="12556" width="10.7109375" style="5" customWidth="1"/>
    <col min="12557" max="12557" width="11.42578125" style="5" customWidth="1"/>
    <col min="12558" max="12558" width="10.5703125" style="5" customWidth="1"/>
    <col min="12559" max="12799" width="9.140625" style="5"/>
    <col min="12800" max="12800" width="4" style="5" customWidth="1"/>
    <col min="12801" max="12801" width="15.85546875" style="5" customWidth="1"/>
    <col min="12802" max="12802" width="11.7109375" style="5" customWidth="1"/>
    <col min="12803" max="12803" width="15.42578125" style="5" customWidth="1"/>
    <col min="12804" max="12804" width="10.85546875" style="5" customWidth="1"/>
    <col min="12805" max="12805" width="9.5703125" style="5" customWidth="1"/>
    <col min="12806" max="12806" width="10.7109375" style="5" customWidth="1"/>
    <col min="12807" max="12807" width="10.42578125" style="5" customWidth="1"/>
    <col min="12808" max="12808" width="13.28515625" style="5" customWidth="1"/>
    <col min="12809" max="12809" width="10.28515625" style="5" customWidth="1"/>
    <col min="12810" max="12810" width="9.7109375" style="5" customWidth="1"/>
    <col min="12811" max="12812" width="10.7109375" style="5" customWidth="1"/>
    <col min="12813" max="12813" width="11.42578125" style="5" customWidth="1"/>
    <col min="12814" max="12814" width="10.5703125" style="5" customWidth="1"/>
    <col min="12815" max="13055" width="9.140625" style="5"/>
    <col min="13056" max="13056" width="4" style="5" customWidth="1"/>
    <col min="13057" max="13057" width="15.85546875" style="5" customWidth="1"/>
    <col min="13058" max="13058" width="11.7109375" style="5" customWidth="1"/>
    <col min="13059" max="13059" width="15.42578125" style="5" customWidth="1"/>
    <col min="13060" max="13060" width="10.85546875" style="5" customWidth="1"/>
    <col min="13061" max="13061" width="9.5703125" style="5" customWidth="1"/>
    <col min="13062" max="13062" width="10.7109375" style="5" customWidth="1"/>
    <col min="13063" max="13063" width="10.42578125" style="5" customWidth="1"/>
    <col min="13064" max="13064" width="13.28515625" style="5" customWidth="1"/>
    <col min="13065" max="13065" width="10.28515625" style="5" customWidth="1"/>
    <col min="13066" max="13066" width="9.7109375" style="5" customWidth="1"/>
    <col min="13067" max="13068" width="10.7109375" style="5" customWidth="1"/>
    <col min="13069" max="13069" width="11.42578125" style="5" customWidth="1"/>
    <col min="13070" max="13070" width="10.5703125" style="5" customWidth="1"/>
    <col min="13071" max="13311" width="9.140625" style="5"/>
    <col min="13312" max="13312" width="4" style="5" customWidth="1"/>
    <col min="13313" max="13313" width="15.85546875" style="5" customWidth="1"/>
    <col min="13314" max="13314" width="11.7109375" style="5" customWidth="1"/>
    <col min="13315" max="13315" width="15.42578125" style="5" customWidth="1"/>
    <col min="13316" max="13316" width="10.85546875" style="5" customWidth="1"/>
    <col min="13317" max="13317" width="9.5703125" style="5" customWidth="1"/>
    <col min="13318" max="13318" width="10.7109375" style="5" customWidth="1"/>
    <col min="13319" max="13319" width="10.42578125" style="5" customWidth="1"/>
    <col min="13320" max="13320" width="13.28515625" style="5" customWidth="1"/>
    <col min="13321" max="13321" width="10.28515625" style="5" customWidth="1"/>
    <col min="13322" max="13322" width="9.7109375" style="5" customWidth="1"/>
    <col min="13323" max="13324" width="10.7109375" style="5" customWidth="1"/>
    <col min="13325" max="13325" width="11.42578125" style="5" customWidth="1"/>
    <col min="13326" max="13326" width="10.5703125" style="5" customWidth="1"/>
    <col min="13327" max="13567" width="9.140625" style="5"/>
    <col min="13568" max="13568" width="4" style="5" customWidth="1"/>
    <col min="13569" max="13569" width="15.85546875" style="5" customWidth="1"/>
    <col min="13570" max="13570" width="11.7109375" style="5" customWidth="1"/>
    <col min="13571" max="13571" width="15.42578125" style="5" customWidth="1"/>
    <col min="13572" max="13572" width="10.85546875" style="5" customWidth="1"/>
    <col min="13573" max="13573" width="9.5703125" style="5" customWidth="1"/>
    <col min="13574" max="13574" width="10.7109375" style="5" customWidth="1"/>
    <col min="13575" max="13575" width="10.42578125" style="5" customWidth="1"/>
    <col min="13576" max="13576" width="13.28515625" style="5" customWidth="1"/>
    <col min="13577" max="13577" width="10.28515625" style="5" customWidth="1"/>
    <col min="13578" max="13578" width="9.7109375" style="5" customWidth="1"/>
    <col min="13579" max="13580" width="10.7109375" style="5" customWidth="1"/>
    <col min="13581" max="13581" width="11.42578125" style="5" customWidth="1"/>
    <col min="13582" max="13582" width="10.5703125" style="5" customWidth="1"/>
    <col min="13583" max="13823" width="9.140625" style="5"/>
    <col min="13824" max="13824" width="4" style="5" customWidth="1"/>
    <col min="13825" max="13825" width="15.85546875" style="5" customWidth="1"/>
    <col min="13826" max="13826" width="11.7109375" style="5" customWidth="1"/>
    <col min="13827" max="13827" width="15.42578125" style="5" customWidth="1"/>
    <col min="13828" max="13828" width="10.85546875" style="5" customWidth="1"/>
    <col min="13829" max="13829" width="9.5703125" style="5" customWidth="1"/>
    <col min="13830" max="13830" width="10.7109375" style="5" customWidth="1"/>
    <col min="13831" max="13831" width="10.42578125" style="5" customWidth="1"/>
    <col min="13832" max="13832" width="13.28515625" style="5" customWidth="1"/>
    <col min="13833" max="13833" width="10.28515625" style="5" customWidth="1"/>
    <col min="13834" max="13834" width="9.7109375" style="5" customWidth="1"/>
    <col min="13835" max="13836" width="10.7109375" style="5" customWidth="1"/>
    <col min="13837" max="13837" width="11.42578125" style="5" customWidth="1"/>
    <col min="13838" max="13838" width="10.5703125" style="5" customWidth="1"/>
    <col min="13839" max="14079" width="9.140625" style="5"/>
    <col min="14080" max="14080" width="4" style="5" customWidth="1"/>
    <col min="14081" max="14081" width="15.85546875" style="5" customWidth="1"/>
    <col min="14082" max="14082" width="11.7109375" style="5" customWidth="1"/>
    <col min="14083" max="14083" width="15.42578125" style="5" customWidth="1"/>
    <col min="14084" max="14084" width="10.85546875" style="5" customWidth="1"/>
    <col min="14085" max="14085" width="9.5703125" style="5" customWidth="1"/>
    <col min="14086" max="14086" width="10.7109375" style="5" customWidth="1"/>
    <col min="14087" max="14087" width="10.42578125" style="5" customWidth="1"/>
    <col min="14088" max="14088" width="13.28515625" style="5" customWidth="1"/>
    <col min="14089" max="14089" width="10.28515625" style="5" customWidth="1"/>
    <col min="14090" max="14090" width="9.7109375" style="5" customWidth="1"/>
    <col min="14091" max="14092" width="10.7109375" style="5" customWidth="1"/>
    <col min="14093" max="14093" width="11.42578125" style="5" customWidth="1"/>
    <col min="14094" max="14094" width="10.5703125" style="5" customWidth="1"/>
    <col min="14095" max="14335" width="9.140625" style="5"/>
    <col min="14336" max="14336" width="4" style="5" customWidth="1"/>
    <col min="14337" max="14337" width="15.85546875" style="5" customWidth="1"/>
    <col min="14338" max="14338" width="11.7109375" style="5" customWidth="1"/>
    <col min="14339" max="14339" width="15.42578125" style="5" customWidth="1"/>
    <col min="14340" max="14340" width="10.85546875" style="5" customWidth="1"/>
    <col min="14341" max="14341" width="9.5703125" style="5" customWidth="1"/>
    <col min="14342" max="14342" width="10.7109375" style="5" customWidth="1"/>
    <col min="14343" max="14343" width="10.42578125" style="5" customWidth="1"/>
    <col min="14344" max="14344" width="13.28515625" style="5" customWidth="1"/>
    <col min="14345" max="14345" width="10.28515625" style="5" customWidth="1"/>
    <col min="14346" max="14346" width="9.7109375" style="5" customWidth="1"/>
    <col min="14347" max="14348" width="10.7109375" style="5" customWidth="1"/>
    <col min="14349" max="14349" width="11.42578125" style="5" customWidth="1"/>
    <col min="14350" max="14350" width="10.5703125" style="5" customWidth="1"/>
    <col min="14351" max="14591" width="9.140625" style="5"/>
    <col min="14592" max="14592" width="4" style="5" customWidth="1"/>
    <col min="14593" max="14593" width="15.85546875" style="5" customWidth="1"/>
    <col min="14594" max="14594" width="11.7109375" style="5" customWidth="1"/>
    <col min="14595" max="14595" width="15.42578125" style="5" customWidth="1"/>
    <col min="14596" max="14596" width="10.85546875" style="5" customWidth="1"/>
    <col min="14597" max="14597" width="9.5703125" style="5" customWidth="1"/>
    <col min="14598" max="14598" width="10.7109375" style="5" customWidth="1"/>
    <col min="14599" max="14599" width="10.42578125" style="5" customWidth="1"/>
    <col min="14600" max="14600" width="13.28515625" style="5" customWidth="1"/>
    <col min="14601" max="14601" width="10.28515625" style="5" customWidth="1"/>
    <col min="14602" max="14602" width="9.7109375" style="5" customWidth="1"/>
    <col min="14603" max="14604" width="10.7109375" style="5" customWidth="1"/>
    <col min="14605" max="14605" width="11.42578125" style="5" customWidth="1"/>
    <col min="14606" max="14606" width="10.5703125" style="5" customWidth="1"/>
    <col min="14607" max="14847" width="9.140625" style="5"/>
    <col min="14848" max="14848" width="4" style="5" customWidth="1"/>
    <col min="14849" max="14849" width="15.85546875" style="5" customWidth="1"/>
    <col min="14850" max="14850" width="11.7109375" style="5" customWidth="1"/>
    <col min="14851" max="14851" width="15.42578125" style="5" customWidth="1"/>
    <col min="14852" max="14852" width="10.85546875" style="5" customWidth="1"/>
    <col min="14853" max="14853" width="9.5703125" style="5" customWidth="1"/>
    <col min="14854" max="14854" width="10.7109375" style="5" customWidth="1"/>
    <col min="14855" max="14855" width="10.42578125" style="5" customWidth="1"/>
    <col min="14856" max="14856" width="13.28515625" style="5" customWidth="1"/>
    <col min="14857" max="14857" width="10.28515625" style="5" customWidth="1"/>
    <col min="14858" max="14858" width="9.7109375" style="5" customWidth="1"/>
    <col min="14859" max="14860" width="10.7109375" style="5" customWidth="1"/>
    <col min="14861" max="14861" width="11.42578125" style="5" customWidth="1"/>
    <col min="14862" max="14862" width="10.5703125" style="5" customWidth="1"/>
    <col min="14863" max="15103" width="9.140625" style="5"/>
    <col min="15104" max="15104" width="4" style="5" customWidth="1"/>
    <col min="15105" max="15105" width="15.85546875" style="5" customWidth="1"/>
    <col min="15106" max="15106" width="11.7109375" style="5" customWidth="1"/>
    <col min="15107" max="15107" width="15.42578125" style="5" customWidth="1"/>
    <col min="15108" max="15108" width="10.85546875" style="5" customWidth="1"/>
    <col min="15109" max="15109" width="9.5703125" style="5" customWidth="1"/>
    <col min="15110" max="15110" width="10.7109375" style="5" customWidth="1"/>
    <col min="15111" max="15111" width="10.42578125" style="5" customWidth="1"/>
    <col min="15112" max="15112" width="13.28515625" style="5" customWidth="1"/>
    <col min="15113" max="15113" width="10.28515625" style="5" customWidth="1"/>
    <col min="15114" max="15114" width="9.7109375" style="5" customWidth="1"/>
    <col min="15115" max="15116" width="10.7109375" style="5" customWidth="1"/>
    <col min="15117" max="15117" width="11.42578125" style="5" customWidth="1"/>
    <col min="15118" max="15118" width="10.5703125" style="5" customWidth="1"/>
    <col min="15119" max="15359" width="9.140625" style="5"/>
    <col min="15360" max="15360" width="4" style="5" customWidth="1"/>
    <col min="15361" max="15361" width="15.85546875" style="5" customWidth="1"/>
    <col min="15362" max="15362" width="11.7109375" style="5" customWidth="1"/>
    <col min="15363" max="15363" width="15.42578125" style="5" customWidth="1"/>
    <col min="15364" max="15364" width="10.85546875" style="5" customWidth="1"/>
    <col min="15365" max="15365" width="9.5703125" style="5" customWidth="1"/>
    <col min="15366" max="15366" width="10.7109375" style="5" customWidth="1"/>
    <col min="15367" max="15367" width="10.42578125" style="5" customWidth="1"/>
    <col min="15368" max="15368" width="13.28515625" style="5" customWidth="1"/>
    <col min="15369" max="15369" width="10.28515625" style="5" customWidth="1"/>
    <col min="15370" max="15370" width="9.7109375" style="5" customWidth="1"/>
    <col min="15371" max="15372" width="10.7109375" style="5" customWidth="1"/>
    <col min="15373" max="15373" width="11.42578125" style="5" customWidth="1"/>
    <col min="15374" max="15374" width="10.5703125" style="5" customWidth="1"/>
    <col min="15375" max="15615" width="9.140625" style="5"/>
    <col min="15616" max="15616" width="4" style="5" customWidth="1"/>
    <col min="15617" max="15617" width="15.85546875" style="5" customWidth="1"/>
    <col min="15618" max="15618" width="11.7109375" style="5" customWidth="1"/>
    <col min="15619" max="15619" width="15.42578125" style="5" customWidth="1"/>
    <col min="15620" max="15620" width="10.85546875" style="5" customWidth="1"/>
    <col min="15621" max="15621" width="9.5703125" style="5" customWidth="1"/>
    <col min="15622" max="15622" width="10.7109375" style="5" customWidth="1"/>
    <col min="15623" max="15623" width="10.42578125" style="5" customWidth="1"/>
    <col min="15624" max="15624" width="13.28515625" style="5" customWidth="1"/>
    <col min="15625" max="15625" width="10.28515625" style="5" customWidth="1"/>
    <col min="15626" max="15626" width="9.7109375" style="5" customWidth="1"/>
    <col min="15627" max="15628" width="10.7109375" style="5" customWidth="1"/>
    <col min="15629" max="15629" width="11.42578125" style="5" customWidth="1"/>
    <col min="15630" max="15630" width="10.5703125" style="5" customWidth="1"/>
    <col min="15631" max="15871" width="9.140625" style="5"/>
    <col min="15872" max="15872" width="4" style="5" customWidth="1"/>
    <col min="15873" max="15873" width="15.85546875" style="5" customWidth="1"/>
    <col min="15874" max="15874" width="11.7109375" style="5" customWidth="1"/>
    <col min="15875" max="15875" width="15.42578125" style="5" customWidth="1"/>
    <col min="15876" max="15876" width="10.85546875" style="5" customWidth="1"/>
    <col min="15877" max="15877" width="9.5703125" style="5" customWidth="1"/>
    <col min="15878" max="15878" width="10.7109375" style="5" customWidth="1"/>
    <col min="15879" max="15879" width="10.42578125" style="5" customWidth="1"/>
    <col min="15880" max="15880" width="13.28515625" style="5" customWidth="1"/>
    <col min="15881" max="15881" width="10.28515625" style="5" customWidth="1"/>
    <col min="15882" max="15882" width="9.7109375" style="5" customWidth="1"/>
    <col min="15883" max="15884" width="10.7109375" style="5" customWidth="1"/>
    <col min="15885" max="15885" width="11.42578125" style="5" customWidth="1"/>
    <col min="15886" max="15886" width="10.5703125" style="5" customWidth="1"/>
    <col min="15887" max="16127" width="9.140625" style="5"/>
    <col min="16128" max="16128" width="4" style="5" customWidth="1"/>
    <col min="16129" max="16129" width="15.85546875" style="5" customWidth="1"/>
    <col min="16130" max="16130" width="11.7109375" style="5" customWidth="1"/>
    <col min="16131" max="16131" width="15.42578125" style="5" customWidth="1"/>
    <col min="16132" max="16132" width="10.85546875" style="5" customWidth="1"/>
    <col min="16133" max="16133" width="9.5703125" style="5" customWidth="1"/>
    <col min="16134" max="16134" width="10.7109375" style="5" customWidth="1"/>
    <col min="16135" max="16135" width="10.42578125" style="5" customWidth="1"/>
    <col min="16136" max="16136" width="13.28515625" style="5" customWidth="1"/>
    <col min="16137" max="16137" width="10.28515625" style="5" customWidth="1"/>
    <col min="16138" max="16138" width="9.7109375" style="5" customWidth="1"/>
    <col min="16139" max="16140" width="10.7109375" style="5" customWidth="1"/>
    <col min="16141" max="16141" width="11.42578125" style="5" customWidth="1"/>
    <col min="16142" max="16142" width="10.5703125" style="5" customWidth="1"/>
    <col min="16143" max="16384" width="9.140625" style="5"/>
  </cols>
  <sheetData>
    <row r="2" spans="1:14" ht="18">
      <c r="B2" s="174" t="s">
        <v>66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8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>
      <c r="B4" s="6"/>
      <c r="C4" s="6"/>
      <c r="D4" s="62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52.5" customHeight="1">
      <c r="A5" s="184" t="s">
        <v>1</v>
      </c>
      <c r="B5" s="186" t="s">
        <v>27</v>
      </c>
      <c r="C5" s="182" t="s">
        <v>28</v>
      </c>
      <c r="D5" s="182"/>
      <c r="E5" s="182"/>
      <c r="F5" s="182" t="s">
        <v>29</v>
      </c>
      <c r="G5" s="182"/>
      <c r="H5" s="182" t="s">
        <v>30</v>
      </c>
      <c r="I5" s="182"/>
      <c r="J5" s="182"/>
      <c r="K5" s="182" t="s">
        <v>31</v>
      </c>
      <c r="L5" s="182"/>
      <c r="M5" s="182" t="s">
        <v>32</v>
      </c>
      <c r="N5" s="182"/>
    </row>
    <row r="6" spans="1:14" ht="54.75" customHeight="1">
      <c r="A6" s="185"/>
      <c r="B6" s="187"/>
      <c r="C6" s="182" t="s">
        <v>33</v>
      </c>
      <c r="D6" s="182" t="s">
        <v>34</v>
      </c>
      <c r="E6" s="182"/>
      <c r="F6" s="182" t="s">
        <v>35</v>
      </c>
      <c r="G6" s="182" t="s">
        <v>11</v>
      </c>
      <c r="H6" s="182" t="s">
        <v>36</v>
      </c>
      <c r="I6" s="182" t="s">
        <v>37</v>
      </c>
      <c r="J6" s="182"/>
      <c r="K6" s="182" t="s">
        <v>35</v>
      </c>
      <c r="L6" s="182" t="s">
        <v>11</v>
      </c>
      <c r="M6" s="182" t="s">
        <v>38</v>
      </c>
      <c r="N6" s="182" t="s">
        <v>47</v>
      </c>
    </row>
    <row r="7" spans="1:14" ht="44.25" customHeight="1">
      <c r="A7" s="185"/>
      <c r="B7" s="188"/>
      <c r="C7" s="183"/>
      <c r="D7" s="64" t="s">
        <v>35</v>
      </c>
      <c r="E7" s="63" t="s">
        <v>11</v>
      </c>
      <c r="F7" s="183"/>
      <c r="G7" s="183"/>
      <c r="H7" s="183"/>
      <c r="I7" s="63" t="s">
        <v>35</v>
      </c>
      <c r="J7" s="63" t="s">
        <v>11</v>
      </c>
      <c r="K7" s="183"/>
      <c r="L7" s="183"/>
      <c r="M7" s="183"/>
      <c r="N7" s="183"/>
    </row>
    <row r="8" spans="1:14" s="7" customFormat="1" ht="24.75" customHeight="1">
      <c r="A8" s="189" t="s">
        <v>40</v>
      </c>
      <c r="B8" s="190"/>
      <c r="C8" s="59">
        <f>C9+C10+C11+C12+C13+C14+C15+C16+C17+C19+C20+C18</f>
        <v>4903.5750000000007</v>
      </c>
      <c r="D8" s="59">
        <f>(C9*D9+C10*D10+C11*D11+C12*D12+C13*D13+C14*D14+C15*D15+C16*D16+C17*D17+C18*D18+C19*D19+C20*D20)/C8</f>
        <v>1.0851414886078015</v>
      </c>
      <c r="E8" s="59">
        <f>(C9*E9+C10*E10+C11*E11+C12*E12+C13*E13+C14*E14+C15*E15+C16*E16+C17*E17+C18*E18+C19*E19+C20*E20)/C8</f>
        <v>0.20915934802669481</v>
      </c>
      <c r="F8" s="59">
        <f>F9+F10+F11+F12+F13+F14+F15+F16+F17+F19+F20+F18</f>
        <v>5321.0726750000013</v>
      </c>
      <c r="G8" s="59">
        <f>G9+G10+G11+G12+G13+G14+G15+G16+G17+G19+G20+G18</f>
        <v>1025.6285499999999</v>
      </c>
      <c r="H8" s="59">
        <f>H9+H10+H11+H12+H13+H14+H15+H16+H17+H19+H20+H18</f>
        <v>1757.0361916666666</v>
      </c>
      <c r="I8" s="59">
        <f>(H9*I9+H10*I10+H11*I11+H12*I12+H13*I13+H14*I14+H15*I15+H16*I16+H17*I17+H18*I18+H19*I19+H20*I20)/H8</f>
        <v>4.8601831863176894</v>
      </c>
      <c r="J8" s="59">
        <f>(H9*J9+H10*J10+H11*J11+H12*J12+H13*J13+H14*J14+H15*J15+H16*J16+H17*J17+H18*J18+H19*J19+H20*J20)/H8</f>
        <v>0.61166027159097192</v>
      </c>
      <c r="K8" s="59">
        <f>K9+K10+K11+K12+K13+K14+K15+K16+K17+K19+K20+K18</f>
        <v>8539.5177564899986</v>
      </c>
      <c r="L8" s="115">
        <f>L9+L10+L11+L12+L13+L14+L15+L16+L17+L19+L20+L18</f>
        <v>1074.7092341900002</v>
      </c>
      <c r="M8" s="59">
        <f>M9+M10+M11+M12+M13+M14+M15+M16+M17+M19+M20+M18</f>
        <v>-3218.445081490001</v>
      </c>
      <c r="N8" s="59">
        <f>N9+N10+N11+N12+N13+N14+N15+N16+N17+N19+N20+N18</f>
        <v>-49.080684189999971</v>
      </c>
    </row>
    <row r="9" spans="1:14" ht="24.75" customHeight="1">
      <c r="A9" s="27">
        <v>1</v>
      </c>
      <c r="B9" s="67" t="s">
        <v>41</v>
      </c>
      <c r="C9" s="10">
        <v>251.60300000000001</v>
      </c>
      <c r="D9" s="13">
        <v>1.2829999999999999</v>
      </c>
      <c r="E9" s="13">
        <v>0.23</v>
      </c>
      <c r="F9" s="116">
        <f t="shared" ref="F9:F20" si="0">C9*D9</f>
        <v>322.80664899999999</v>
      </c>
      <c r="G9" s="116">
        <f t="shared" ref="G9:G20" si="1">C9*E9</f>
        <v>57.868690000000008</v>
      </c>
      <c r="H9" s="25">
        <v>120.87933666666667</v>
      </c>
      <c r="I9" s="13">
        <v>5.1676249949639859</v>
      </c>
      <c r="J9" s="13">
        <v>0.93936933582886128</v>
      </c>
      <c r="K9" s="116">
        <f t="shared" ref="K9:K20" si="2">H9*I9</f>
        <v>624.65908153333328</v>
      </c>
      <c r="L9" s="116">
        <f t="shared" ref="L9:L20" si="3">H9*J9</f>
        <v>113.55034219999999</v>
      </c>
      <c r="M9" s="116">
        <f>F9-K9</f>
        <v>-301.85243253333329</v>
      </c>
      <c r="N9" s="116">
        <f>G9-L9</f>
        <v>-55.681652199999981</v>
      </c>
    </row>
    <row r="10" spans="1:14" ht="24.75" customHeight="1">
      <c r="A10" s="27">
        <v>2</v>
      </c>
      <c r="B10" s="67" t="s">
        <v>42</v>
      </c>
      <c r="C10" s="17">
        <v>510.10199999999998</v>
      </c>
      <c r="D10" s="13">
        <v>1.2529999999999999</v>
      </c>
      <c r="E10" s="13">
        <v>0.23</v>
      </c>
      <c r="F10" s="116">
        <f t="shared" si="0"/>
        <v>639.15780599999994</v>
      </c>
      <c r="G10" s="116">
        <f t="shared" si="1"/>
        <v>117.32346</v>
      </c>
      <c r="H10" s="25">
        <v>150.61980666666668</v>
      </c>
      <c r="I10" s="13">
        <v>4.5993915419534677</v>
      </c>
      <c r="J10" s="13">
        <v>0.56458521723415656</v>
      </c>
      <c r="K10" s="116">
        <f t="shared" si="2"/>
        <v>692.75946483333325</v>
      </c>
      <c r="L10" s="116">
        <f t="shared" si="3"/>
        <v>85.037716266666664</v>
      </c>
      <c r="M10" s="116">
        <f>F10-K10</f>
        <v>-53.601658833333317</v>
      </c>
      <c r="N10" s="116">
        <f t="shared" ref="N10:N20" si="4">G10-L10</f>
        <v>32.285743733333334</v>
      </c>
    </row>
    <row r="11" spans="1:14" ht="24.75" customHeight="1">
      <c r="A11" s="27">
        <v>3</v>
      </c>
      <c r="B11" s="67" t="s">
        <v>20</v>
      </c>
      <c r="C11" s="10">
        <v>764.06</v>
      </c>
      <c r="D11" s="13">
        <v>1.454</v>
      </c>
      <c r="E11" s="13">
        <v>0.31</v>
      </c>
      <c r="F11" s="116">
        <f t="shared" si="0"/>
        <v>1110.9432399999998</v>
      </c>
      <c r="G11" s="116">
        <f t="shared" si="1"/>
        <v>236.8586</v>
      </c>
      <c r="H11" s="25">
        <v>185.9808753333333</v>
      </c>
      <c r="I11" s="13">
        <v>5.2081732108060885</v>
      </c>
      <c r="J11" s="13">
        <v>0.63903704919652449</v>
      </c>
      <c r="K11" s="116">
        <f t="shared" si="2"/>
        <v>968.62061263333339</v>
      </c>
      <c r="L11" s="116">
        <f t="shared" si="3"/>
        <v>118.84866977999999</v>
      </c>
      <c r="M11" s="116">
        <f t="shared" ref="M11:M20" si="5">F11-K11</f>
        <v>142.32262736666644</v>
      </c>
      <c r="N11" s="116">
        <f t="shared" si="4"/>
        <v>118.00993022</v>
      </c>
    </row>
    <row r="12" spans="1:14" ht="24.75" customHeight="1">
      <c r="A12" s="27">
        <v>4</v>
      </c>
      <c r="B12" s="67" t="s">
        <v>15</v>
      </c>
      <c r="C12" s="17">
        <v>135.38</v>
      </c>
      <c r="D12" s="13">
        <v>0.33</v>
      </c>
      <c r="E12" s="13">
        <v>0.04</v>
      </c>
      <c r="F12" s="116">
        <f t="shared" si="0"/>
        <v>44.675400000000003</v>
      </c>
      <c r="G12" s="116">
        <f t="shared" si="1"/>
        <v>5.4151999999999996</v>
      </c>
      <c r="H12" s="25">
        <v>3.2376833333333335</v>
      </c>
      <c r="I12" s="13">
        <v>0.56387972881844528</v>
      </c>
      <c r="J12" s="13">
        <v>6.8452442847509273E-2</v>
      </c>
      <c r="K12" s="116">
        <f t="shared" si="2"/>
        <v>1.825664</v>
      </c>
      <c r="L12" s="116">
        <f t="shared" si="3"/>
        <v>0.22162733333333332</v>
      </c>
      <c r="M12" s="116">
        <f t="shared" si="5"/>
        <v>42.849736</v>
      </c>
      <c r="N12" s="116">
        <f t="shared" si="4"/>
        <v>5.1935726666666664</v>
      </c>
    </row>
    <row r="13" spans="1:14" ht="24.75" customHeight="1">
      <c r="A13" s="27">
        <v>5</v>
      </c>
      <c r="B13" s="67" t="s">
        <v>43</v>
      </c>
      <c r="C13" s="17">
        <v>271.87</v>
      </c>
      <c r="D13" s="13">
        <v>1.07</v>
      </c>
      <c r="E13" s="13">
        <v>0.16</v>
      </c>
      <c r="F13" s="116">
        <f t="shared" si="0"/>
        <v>290.90090000000004</v>
      </c>
      <c r="G13" s="116">
        <f t="shared" si="1"/>
        <v>43.499200000000002</v>
      </c>
      <c r="H13" s="25">
        <v>88.102220000000017</v>
      </c>
      <c r="I13" s="13">
        <v>6.2140415375836531</v>
      </c>
      <c r="J13" s="13">
        <v>0.68546333868393627</v>
      </c>
      <c r="K13" s="116">
        <f t="shared" si="2"/>
        <v>547.47085463333337</v>
      </c>
      <c r="L13" s="116">
        <f t="shared" si="3"/>
        <v>60.390841866666676</v>
      </c>
      <c r="M13" s="116">
        <f t="shared" si="5"/>
        <v>-256.56995463333334</v>
      </c>
      <c r="N13" s="116">
        <f t="shared" si="4"/>
        <v>-16.891641866666674</v>
      </c>
    </row>
    <row r="14" spans="1:14" ht="24.75" customHeight="1">
      <c r="A14" s="27">
        <v>6</v>
      </c>
      <c r="B14" s="67" t="s">
        <v>19</v>
      </c>
      <c r="C14" s="17">
        <v>728.57</v>
      </c>
      <c r="D14" s="26">
        <v>1.1240000000000001</v>
      </c>
      <c r="E14" s="116">
        <v>0.24</v>
      </c>
      <c r="F14" s="116">
        <f t="shared" si="0"/>
        <v>818.91268000000014</v>
      </c>
      <c r="G14" s="116">
        <f t="shared" si="1"/>
        <v>174.85679999999999</v>
      </c>
      <c r="H14" s="25">
        <v>409.54712666666671</v>
      </c>
      <c r="I14" s="116">
        <v>4.6706173305834771</v>
      </c>
      <c r="J14" s="116">
        <v>0.56604393024757138</v>
      </c>
      <c r="K14" s="116">
        <f t="shared" si="2"/>
        <v>1912.8379075</v>
      </c>
      <c r="L14" s="116">
        <f t="shared" si="3"/>
        <v>231.82166519999998</v>
      </c>
      <c r="M14" s="116">
        <f>F14-K14</f>
        <v>-1093.9252274999999</v>
      </c>
      <c r="N14" s="116">
        <f t="shared" si="4"/>
        <v>-56.964865199999991</v>
      </c>
    </row>
    <row r="15" spans="1:14" ht="24.75" customHeight="1">
      <c r="A15" s="27">
        <v>7</v>
      </c>
      <c r="B15" s="67" t="s">
        <v>21</v>
      </c>
      <c r="C15" s="17">
        <v>376</v>
      </c>
      <c r="D15" s="13">
        <v>1.3</v>
      </c>
      <c r="E15" s="13">
        <v>0.26</v>
      </c>
      <c r="F15" s="116">
        <f t="shared" si="0"/>
        <v>488.8</v>
      </c>
      <c r="G15" s="116">
        <f t="shared" si="1"/>
        <v>97.76</v>
      </c>
      <c r="H15" s="25">
        <v>172.62997666666666</v>
      </c>
      <c r="I15" s="13">
        <v>5.1906645512493359</v>
      </c>
      <c r="J15" s="13">
        <v>0.62490204839472363</v>
      </c>
      <c r="K15" s="116">
        <f t="shared" si="2"/>
        <v>896.06430036666666</v>
      </c>
      <c r="L15" s="116">
        <f t="shared" si="3"/>
        <v>107.87682603333334</v>
      </c>
      <c r="M15" s="116">
        <f t="shared" si="5"/>
        <v>-407.26430036666665</v>
      </c>
      <c r="N15" s="116">
        <f t="shared" si="4"/>
        <v>-10.116826033333339</v>
      </c>
    </row>
    <row r="16" spans="1:14" ht="24.75" customHeight="1">
      <c r="A16" s="27">
        <v>8</v>
      </c>
      <c r="B16" s="67" t="s">
        <v>22</v>
      </c>
      <c r="C16" s="17">
        <f>596.41+10.69</f>
        <v>607.1</v>
      </c>
      <c r="D16" s="22">
        <v>0.91</v>
      </c>
      <c r="E16" s="22">
        <v>0.18</v>
      </c>
      <c r="F16" s="116">
        <f t="shared" si="0"/>
        <v>552.46100000000001</v>
      </c>
      <c r="G16" s="116">
        <f t="shared" si="1"/>
        <v>109.27800000000001</v>
      </c>
      <c r="H16" s="25">
        <v>298.50224666666662</v>
      </c>
      <c r="I16" s="22">
        <v>5.4778007573678344</v>
      </c>
      <c r="J16" s="22">
        <v>0.65706019007740801</v>
      </c>
      <c r="K16" s="116">
        <f t="shared" si="2"/>
        <v>1635.1358328666665</v>
      </c>
      <c r="L16" s="116">
        <f t="shared" si="3"/>
        <v>196.13394293333332</v>
      </c>
      <c r="M16" s="116">
        <f t="shared" si="5"/>
        <v>-1082.6748328666665</v>
      </c>
      <c r="N16" s="116">
        <f t="shared" si="4"/>
        <v>-86.85594293333331</v>
      </c>
    </row>
    <row r="17" spans="1:14" ht="24.75" customHeight="1">
      <c r="A17" s="27">
        <v>9</v>
      </c>
      <c r="B17" s="67" t="s">
        <v>23</v>
      </c>
      <c r="C17" s="17">
        <v>565.16</v>
      </c>
      <c r="D17" s="22">
        <v>1.27</v>
      </c>
      <c r="E17" s="22">
        <v>0.26</v>
      </c>
      <c r="F17" s="116">
        <f t="shared" si="0"/>
        <v>717.75319999999999</v>
      </c>
      <c r="G17" s="116">
        <f t="shared" si="1"/>
        <v>146.94159999999999</v>
      </c>
      <c r="H17" s="25">
        <v>250.27821799999995</v>
      </c>
      <c r="I17" s="22">
        <v>4.3312723169274507</v>
      </c>
      <c r="J17" s="22">
        <v>0.53127665772336619</v>
      </c>
      <c r="K17" s="116">
        <f t="shared" si="2"/>
        <v>1084.0231171533335</v>
      </c>
      <c r="L17" s="116">
        <f t="shared" si="3"/>
        <v>132.96697516</v>
      </c>
      <c r="M17" s="116">
        <f t="shared" si="5"/>
        <v>-366.26991715333349</v>
      </c>
      <c r="N17" s="116">
        <f t="shared" si="4"/>
        <v>13.97462483999999</v>
      </c>
    </row>
    <row r="18" spans="1:14" ht="24.75" customHeight="1">
      <c r="A18" s="27">
        <v>10</v>
      </c>
      <c r="B18" s="67" t="s">
        <v>44</v>
      </c>
      <c r="C18" s="17">
        <v>269.26</v>
      </c>
      <c r="D18" s="22">
        <v>0.54</v>
      </c>
      <c r="E18" s="22">
        <v>7.0000000000000007E-2</v>
      </c>
      <c r="F18" s="116">
        <f t="shared" si="0"/>
        <v>145.40039999999999</v>
      </c>
      <c r="G18" s="116">
        <f t="shared" si="1"/>
        <v>18.848200000000002</v>
      </c>
      <c r="H18" s="25">
        <v>25.550794666666668</v>
      </c>
      <c r="I18" s="22">
        <v>1.690599223110921</v>
      </c>
      <c r="J18" s="22">
        <v>0.34379149538258336</v>
      </c>
      <c r="K18" s="116">
        <f t="shared" si="2"/>
        <v>43.196153613333337</v>
      </c>
      <c r="L18" s="116">
        <f t="shared" si="3"/>
        <v>8.7841459066666694</v>
      </c>
      <c r="M18" s="116">
        <f t="shared" si="5"/>
        <v>102.20424638666665</v>
      </c>
      <c r="N18" s="116">
        <f t="shared" si="4"/>
        <v>10.064054093333333</v>
      </c>
    </row>
    <row r="19" spans="1:14" ht="24.75" customHeight="1">
      <c r="A19" s="27">
        <v>11</v>
      </c>
      <c r="B19" s="67" t="s">
        <v>45</v>
      </c>
      <c r="C19" s="17">
        <v>204.79</v>
      </c>
      <c r="D19" s="22">
        <v>0.42</v>
      </c>
      <c r="E19" s="22">
        <v>0.04</v>
      </c>
      <c r="F19" s="116">
        <f t="shared" si="0"/>
        <v>86.011799999999994</v>
      </c>
      <c r="G19" s="116">
        <f t="shared" si="1"/>
        <v>8.1915999999999993</v>
      </c>
      <c r="H19" s="25">
        <v>4.8775320000000004</v>
      </c>
      <c r="I19" s="22">
        <v>0.6371333405227616</v>
      </c>
      <c r="J19" s="22">
        <v>7.3012142206345346E-2</v>
      </c>
      <c r="K19" s="116">
        <f t="shared" si="2"/>
        <v>3.1076382566666667</v>
      </c>
      <c r="L19" s="116">
        <f t="shared" si="3"/>
        <v>0.35611906000000004</v>
      </c>
      <c r="M19" s="116">
        <f t="shared" si="5"/>
        <v>82.904161743333333</v>
      </c>
      <c r="N19" s="116">
        <f t="shared" si="4"/>
        <v>7.8354809399999992</v>
      </c>
    </row>
    <row r="20" spans="1:14" ht="24.75" customHeight="1">
      <c r="A20" s="27">
        <v>12</v>
      </c>
      <c r="B20" s="67" t="s">
        <v>46</v>
      </c>
      <c r="C20" s="24">
        <v>219.68</v>
      </c>
      <c r="D20" s="22">
        <v>0.47</v>
      </c>
      <c r="E20" s="22">
        <v>0.04</v>
      </c>
      <c r="F20" s="116">
        <f t="shared" si="0"/>
        <v>103.2496</v>
      </c>
      <c r="G20" s="116">
        <f t="shared" si="1"/>
        <v>8.7872000000000003</v>
      </c>
      <c r="H20" s="25">
        <v>46.830374999999997</v>
      </c>
      <c r="I20" s="22">
        <v>2.7720710991530608</v>
      </c>
      <c r="J20" s="22">
        <v>0.39974829264126127</v>
      </c>
      <c r="K20" s="116">
        <f t="shared" si="2"/>
        <v>129.81712910000002</v>
      </c>
      <c r="L20" s="116">
        <f t="shared" si="3"/>
        <v>18.720362450000003</v>
      </c>
      <c r="M20" s="116">
        <f t="shared" si="5"/>
        <v>-26.567529100000016</v>
      </c>
      <c r="N20" s="116">
        <f t="shared" si="4"/>
        <v>-9.9331624500000029</v>
      </c>
    </row>
    <row r="23" spans="1:14">
      <c r="C23" s="18"/>
    </row>
    <row r="25" spans="1:14" ht="15">
      <c r="E25" s="66"/>
    </row>
  </sheetData>
  <mergeCells count="20">
    <mergeCell ref="A8:B8"/>
    <mergeCell ref="I6:J6"/>
    <mergeCell ref="K6:K7"/>
    <mergeCell ref="L6:L7"/>
    <mergeCell ref="M6:M7"/>
    <mergeCell ref="N6:N7"/>
    <mergeCell ref="B2:N2"/>
    <mergeCell ref="B3:N3"/>
    <mergeCell ref="A5:A7"/>
    <mergeCell ref="B5:B7"/>
    <mergeCell ref="C5:E5"/>
    <mergeCell ref="F5:G5"/>
    <mergeCell ref="H5:J5"/>
    <mergeCell ref="K5:L5"/>
    <mergeCell ref="M5:N5"/>
    <mergeCell ref="C6:C7"/>
    <mergeCell ref="D6:E6"/>
    <mergeCell ref="F6:F7"/>
    <mergeCell ref="G6:G7"/>
    <mergeCell ref="H6:H7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63CB-CFA8-4E92-949F-A7627DE5F57E}">
  <sheetPr>
    <tabColor rgb="FF00B050"/>
  </sheetPr>
  <dimension ref="A1:N26"/>
  <sheetViews>
    <sheetView showZeros="0" zoomScaleNormal="100" zoomScaleSheetLayoutView="100" workbookViewId="0">
      <selection activeCell="T9" sqref="T9"/>
    </sheetView>
  </sheetViews>
  <sheetFormatPr defaultRowHeight="14.25"/>
  <cols>
    <col min="1" max="1" width="4" style="5" customWidth="1"/>
    <col min="2" max="2" width="15.85546875" style="5" customWidth="1"/>
    <col min="3" max="3" width="15.42578125" style="5" customWidth="1"/>
    <col min="4" max="4" width="10.85546875" style="18" customWidth="1"/>
    <col min="5" max="5" width="9.5703125" style="5" customWidth="1"/>
    <col min="6" max="7" width="11.85546875" style="5" customWidth="1"/>
    <col min="8" max="8" width="13.28515625" style="5" customWidth="1"/>
    <col min="9" max="9" width="10.28515625" style="5" customWidth="1"/>
    <col min="10" max="10" width="9.7109375" style="5" customWidth="1"/>
    <col min="11" max="14" width="12.7109375" style="5" customWidth="1"/>
    <col min="15" max="255" width="9.140625" style="5"/>
    <col min="256" max="256" width="4" style="5" customWidth="1"/>
    <col min="257" max="257" width="15.85546875" style="5" customWidth="1"/>
    <col min="258" max="258" width="11.7109375" style="5" customWidth="1"/>
    <col min="259" max="259" width="15.42578125" style="5" customWidth="1"/>
    <col min="260" max="260" width="10.85546875" style="5" customWidth="1"/>
    <col min="261" max="261" width="9.5703125" style="5" customWidth="1"/>
    <col min="262" max="262" width="10.7109375" style="5" customWidth="1"/>
    <col min="263" max="263" width="10.42578125" style="5" customWidth="1"/>
    <col min="264" max="264" width="13.28515625" style="5" customWidth="1"/>
    <col min="265" max="265" width="10.28515625" style="5" customWidth="1"/>
    <col min="266" max="266" width="9.7109375" style="5" customWidth="1"/>
    <col min="267" max="268" width="10.7109375" style="5" customWidth="1"/>
    <col min="269" max="269" width="11.42578125" style="5" customWidth="1"/>
    <col min="270" max="270" width="10.5703125" style="5" customWidth="1"/>
    <col min="271" max="511" width="9.140625" style="5"/>
    <col min="512" max="512" width="4" style="5" customWidth="1"/>
    <col min="513" max="513" width="15.85546875" style="5" customWidth="1"/>
    <col min="514" max="514" width="11.7109375" style="5" customWidth="1"/>
    <col min="515" max="515" width="15.42578125" style="5" customWidth="1"/>
    <col min="516" max="516" width="10.85546875" style="5" customWidth="1"/>
    <col min="517" max="517" width="9.5703125" style="5" customWidth="1"/>
    <col min="518" max="518" width="10.7109375" style="5" customWidth="1"/>
    <col min="519" max="519" width="10.42578125" style="5" customWidth="1"/>
    <col min="520" max="520" width="13.28515625" style="5" customWidth="1"/>
    <col min="521" max="521" width="10.28515625" style="5" customWidth="1"/>
    <col min="522" max="522" width="9.7109375" style="5" customWidth="1"/>
    <col min="523" max="524" width="10.7109375" style="5" customWidth="1"/>
    <col min="525" max="525" width="11.42578125" style="5" customWidth="1"/>
    <col min="526" max="526" width="10.5703125" style="5" customWidth="1"/>
    <col min="527" max="767" width="9.140625" style="5"/>
    <col min="768" max="768" width="4" style="5" customWidth="1"/>
    <col min="769" max="769" width="15.85546875" style="5" customWidth="1"/>
    <col min="770" max="770" width="11.7109375" style="5" customWidth="1"/>
    <col min="771" max="771" width="15.42578125" style="5" customWidth="1"/>
    <col min="772" max="772" width="10.85546875" style="5" customWidth="1"/>
    <col min="773" max="773" width="9.5703125" style="5" customWidth="1"/>
    <col min="774" max="774" width="10.7109375" style="5" customWidth="1"/>
    <col min="775" max="775" width="10.42578125" style="5" customWidth="1"/>
    <col min="776" max="776" width="13.28515625" style="5" customWidth="1"/>
    <col min="777" max="777" width="10.28515625" style="5" customWidth="1"/>
    <col min="778" max="778" width="9.7109375" style="5" customWidth="1"/>
    <col min="779" max="780" width="10.7109375" style="5" customWidth="1"/>
    <col min="781" max="781" width="11.42578125" style="5" customWidth="1"/>
    <col min="782" max="782" width="10.5703125" style="5" customWidth="1"/>
    <col min="783" max="1023" width="9.140625" style="5"/>
    <col min="1024" max="1024" width="4" style="5" customWidth="1"/>
    <col min="1025" max="1025" width="15.85546875" style="5" customWidth="1"/>
    <col min="1026" max="1026" width="11.7109375" style="5" customWidth="1"/>
    <col min="1027" max="1027" width="15.42578125" style="5" customWidth="1"/>
    <col min="1028" max="1028" width="10.85546875" style="5" customWidth="1"/>
    <col min="1029" max="1029" width="9.5703125" style="5" customWidth="1"/>
    <col min="1030" max="1030" width="10.7109375" style="5" customWidth="1"/>
    <col min="1031" max="1031" width="10.42578125" style="5" customWidth="1"/>
    <col min="1032" max="1032" width="13.28515625" style="5" customWidth="1"/>
    <col min="1033" max="1033" width="10.28515625" style="5" customWidth="1"/>
    <col min="1034" max="1034" width="9.7109375" style="5" customWidth="1"/>
    <col min="1035" max="1036" width="10.7109375" style="5" customWidth="1"/>
    <col min="1037" max="1037" width="11.42578125" style="5" customWidth="1"/>
    <col min="1038" max="1038" width="10.5703125" style="5" customWidth="1"/>
    <col min="1039" max="1279" width="9.140625" style="5"/>
    <col min="1280" max="1280" width="4" style="5" customWidth="1"/>
    <col min="1281" max="1281" width="15.85546875" style="5" customWidth="1"/>
    <col min="1282" max="1282" width="11.7109375" style="5" customWidth="1"/>
    <col min="1283" max="1283" width="15.42578125" style="5" customWidth="1"/>
    <col min="1284" max="1284" width="10.85546875" style="5" customWidth="1"/>
    <col min="1285" max="1285" width="9.5703125" style="5" customWidth="1"/>
    <col min="1286" max="1286" width="10.7109375" style="5" customWidth="1"/>
    <col min="1287" max="1287" width="10.42578125" style="5" customWidth="1"/>
    <col min="1288" max="1288" width="13.28515625" style="5" customWidth="1"/>
    <col min="1289" max="1289" width="10.28515625" style="5" customWidth="1"/>
    <col min="1290" max="1290" width="9.7109375" style="5" customWidth="1"/>
    <col min="1291" max="1292" width="10.7109375" style="5" customWidth="1"/>
    <col min="1293" max="1293" width="11.42578125" style="5" customWidth="1"/>
    <col min="1294" max="1294" width="10.5703125" style="5" customWidth="1"/>
    <col min="1295" max="1535" width="9.140625" style="5"/>
    <col min="1536" max="1536" width="4" style="5" customWidth="1"/>
    <col min="1537" max="1537" width="15.85546875" style="5" customWidth="1"/>
    <col min="1538" max="1538" width="11.7109375" style="5" customWidth="1"/>
    <col min="1539" max="1539" width="15.42578125" style="5" customWidth="1"/>
    <col min="1540" max="1540" width="10.85546875" style="5" customWidth="1"/>
    <col min="1541" max="1541" width="9.5703125" style="5" customWidth="1"/>
    <col min="1542" max="1542" width="10.7109375" style="5" customWidth="1"/>
    <col min="1543" max="1543" width="10.42578125" style="5" customWidth="1"/>
    <col min="1544" max="1544" width="13.28515625" style="5" customWidth="1"/>
    <col min="1545" max="1545" width="10.28515625" style="5" customWidth="1"/>
    <col min="1546" max="1546" width="9.7109375" style="5" customWidth="1"/>
    <col min="1547" max="1548" width="10.7109375" style="5" customWidth="1"/>
    <col min="1549" max="1549" width="11.42578125" style="5" customWidth="1"/>
    <col min="1550" max="1550" width="10.5703125" style="5" customWidth="1"/>
    <col min="1551" max="1791" width="9.140625" style="5"/>
    <col min="1792" max="1792" width="4" style="5" customWidth="1"/>
    <col min="1793" max="1793" width="15.85546875" style="5" customWidth="1"/>
    <col min="1794" max="1794" width="11.7109375" style="5" customWidth="1"/>
    <col min="1795" max="1795" width="15.42578125" style="5" customWidth="1"/>
    <col min="1796" max="1796" width="10.85546875" style="5" customWidth="1"/>
    <col min="1797" max="1797" width="9.5703125" style="5" customWidth="1"/>
    <col min="1798" max="1798" width="10.7109375" style="5" customWidth="1"/>
    <col min="1799" max="1799" width="10.42578125" style="5" customWidth="1"/>
    <col min="1800" max="1800" width="13.28515625" style="5" customWidth="1"/>
    <col min="1801" max="1801" width="10.28515625" style="5" customWidth="1"/>
    <col min="1802" max="1802" width="9.7109375" style="5" customWidth="1"/>
    <col min="1803" max="1804" width="10.7109375" style="5" customWidth="1"/>
    <col min="1805" max="1805" width="11.42578125" style="5" customWidth="1"/>
    <col min="1806" max="1806" width="10.5703125" style="5" customWidth="1"/>
    <col min="1807" max="2047" width="9.140625" style="5"/>
    <col min="2048" max="2048" width="4" style="5" customWidth="1"/>
    <col min="2049" max="2049" width="15.85546875" style="5" customWidth="1"/>
    <col min="2050" max="2050" width="11.7109375" style="5" customWidth="1"/>
    <col min="2051" max="2051" width="15.42578125" style="5" customWidth="1"/>
    <col min="2052" max="2052" width="10.85546875" style="5" customWidth="1"/>
    <col min="2053" max="2053" width="9.5703125" style="5" customWidth="1"/>
    <col min="2054" max="2054" width="10.7109375" style="5" customWidth="1"/>
    <col min="2055" max="2055" width="10.42578125" style="5" customWidth="1"/>
    <col min="2056" max="2056" width="13.28515625" style="5" customWidth="1"/>
    <col min="2057" max="2057" width="10.28515625" style="5" customWidth="1"/>
    <col min="2058" max="2058" width="9.7109375" style="5" customWidth="1"/>
    <col min="2059" max="2060" width="10.7109375" style="5" customWidth="1"/>
    <col min="2061" max="2061" width="11.42578125" style="5" customWidth="1"/>
    <col min="2062" max="2062" width="10.5703125" style="5" customWidth="1"/>
    <col min="2063" max="2303" width="9.140625" style="5"/>
    <col min="2304" max="2304" width="4" style="5" customWidth="1"/>
    <col min="2305" max="2305" width="15.85546875" style="5" customWidth="1"/>
    <col min="2306" max="2306" width="11.7109375" style="5" customWidth="1"/>
    <col min="2307" max="2307" width="15.42578125" style="5" customWidth="1"/>
    <col min="2308" max="2308" width="10.85546875" style="5" customWidth="1"/>
    <col min="2309" max="2309" width="9.5703125" style="5" customWidth="1"/>
    <col min="2310" max="2310" width="10.7109375" style="5" customWidth="1"/>
    <col min="2311" max="2311" width="10.42578125" style="5" customWidth="1"/>
    <col min="2312" max="2312" width="13.28515625" style="5" customWidth="1"/>
    <col min="2313" max="2313" width="10.28515625" style="5" customWidth="1"/>
    <col min="2314" max="2314" width="9.7109375" style="5" customWidth="1"/>
    <col min="2315" max="2316" width="10.7109375" style="5" customWidth="1"/>
    <col min="2317" max="2317" width="11.42578125" style="5" customWidth="1"/>
    <col min="2318" max="2318" width="10.5703125" style="5" customWidth="1"/>
    <col min="2319" max="2559" width="9.140625" style="5"/>
    <col min="2560" max="2560" width="4" style="5" customWidth="1"/>
    <col min="2561" max="2561" width="15.85546875" style="5" customWidth="1"/>
    <col min="2562" max="2562" width="11.7109375" style="5" customWidth="1"/>
    <col min="2563" max="2563" width="15.42578125" style="5" customWidth="1"/>
    <col min="2564" max="2564" width="10.85546875" style="5" customWidth="1"/>
    <col min="2565" max="2565" width="9.5703125" style="5" customWidth="1"/>
    <col min="2566" max="2566" width="10.7109375" style="5" customWidth="1"/>
    <col min="2567" max="2567" width="10.42578125" style="5" customWidth="1"/>
    <col min="2568" max="2568" width="13.28515625" style="5" customWidth="1"/>
    <col min="2569" max="2569" width="10.28515625" style="5" customWidth="1"/>
    <col min="2570" max="2570" width="9.7109375" style="5" customWidth="1"/>
    <col min="2571" max="2572" width="10.7109375" style="5" customWidth="1"/>
    <col min="2573" max="2573" width="11.42578125" style="5" customWidth="1"/>
    <col min="2574" max="2574" width="10.5703125" style="5" customWidth="1"/>
    <col min="2575" max="2815" width="9.140625" style="5"/>
    <col min="2816" max="2816" width="4" style="5" customWidth="1"/>
    <col min="2817" max="2817" width="15.85546875" style="5" customWidth="1"/>
    <col min="2818" max="2818" width="11.7109375" style="5" customWidth="1"/>
    <col min="2819" max="2819" width="15.42578125" style="5" customWidth="1"/>
    <col min="2820" max="2820" width="10.85546875" style="5" customWidth="1"/>
    <col min="2821" max="2821" width="9.5703125" style="5" customWidth="1"/>
    <col min="2822" max="2822" width="10.7109375" style="5" customWidth="1"/>
    <col min="2823" max="2823" width="10.42578125" style="5" customWidth="1"/>
    <col min="2824" max="2824" width="13.28515625" style="5" customWidth="1"/>
    <col min="2825" max="2825" width="10.28515625" style="5" customWidth="1"/>
    <col min="2826" max="2826" width="9.7109375" style="5" customWidth="1"/>
    <col min="2827" max="2828" width="10.7109375" style="5" customWidth="1"/>
    <col min="2829" max="2829" width="11.42578125" style="5" customWidth="1"/>
    <col min="2830" max="2830" width="10.5703125" style="5" customWidth="1"/>
    <col min="2831" max="3071" width="9.140625" style="5"/>
    <col min="3072" max="3072" width="4" style="5" customWidth="1"/>
    <col min="3073" max="3073" width="15.85546875" style="5" customWidth="1"/>
    <col min="3074" max="3074" width="11.7109375" style="5" customWidth="1"/>
    <col min="3075" max="3075" width="15.42578125" style="5" customWidth="1"/>
    <col min="3076" max="3076" width="10.85546875" style="5" customWidth="1"/>
    <col min="3077" max="3077" width="9.5703125" style="5" customWidth="1"/>
    <col min="3078" max="3078" width="10.7109375" style="5" customWidth="1"/>
    <col min="3079" max="3079" width="10.42578125" style="5" customWidth="1"/>
    <col min="3080" max="3080" width="13.28515625" style="5" customWidth="1"/>
    <col min="3081" max="3081" width="10.28515625" style="5" customWidth="1"/>
    <col min="3082" max="3082" width="9.7109375" style="5" customWidth="1"/>
    <col min="3083" max="3084" width="10.7109375" style="5" customWidth="1"/>
    <col min="3085" max="3085" width="11.42578125" style="5" customWidth="1"/>
    <col min="3086" max="3086" width="10.5703125" style="5" customWidth="1"/>
    <col min="3087" max="3327" width="9.140625" style="5"/>
    <col min="3328" max="3328" width="4" style="5" customWidth="1"/>
    <col min="3329" max="3329" width="15.85546875" style="5" customWidth="1"/>
    <col min="3330" max="3330" width="11.7109375" style="5" customWidth="1"/>
    <col min="3331" max="3331" width="15.42578125" style="5" customWidth="1"/>
    <col min="3332" max="3332" width="10.85546875" style="5" customWidth="1"/>
    <col min="3333" max="3333" width="9.5703125" style="5" customWidth="1"/>
    <col min="3334" max="3334" width="10.7109375" style="5" customWidth="1"/>
    <col min="3335" max="3335" width="10.42578125" style="5" customWidth="1"/>
    <col min="3336" max="3336" width="13.28515625" style="5" customWidth="1"/>
    <col min="3337" max="3337" width="10.28515625" style="5" customWidth="1"/>
    <col min="3338" max="3338" width="9.7109375" style="5" customWidth="1"/>
    <col min="3339" max="3340" width="10.7109375" style="5" customWidth="1"/>
    <col min="3341" max="3341" width="11.42578125" style="5" customWidth="1"/>
    <col min="3342" max="3342" width="10.5703125" style="5" customWidth="1"/>
    <col min="3343" max="3583" width="9.140625" style="5"/>
    <col min="3584" max="3584" width="4" style="5" customWidth="1"/>
    <col min="3585" max="3585" width="15.85546875" style="5" customWidth="1"/>
    <col min="3586" max="3586" width="11.7109375" style="5" customWidth="1"/>
    <col min="3587" max="3587" width="15.42578125" style="5" customWidth="1"/>
    <col min="3588" max="3588" width="10.85546875" style="5" customWidth="1"/>
    <col min="3589" max="3589" width="9.5703125" style="5" customWidth="1"/>
    <col min="3590" max="3590" width="10.7109375" style="5" customWidth="1"/>
    <col min="3591" max="3591" width="10.42578125" style="5" customWidth="1"/>
    <col min="3592" max="3592" width="13.28515625" style="5" customWidth="1"/>
    <col min="3593" max="3593" width="10.28515625" style="5" customWidth="1"/>
    <col min="3594" max="3594" width="9.7109375" style="5" customWidth="1"/>
    <col min="3595" max="3596" width="10.7109375" style="5" customWidth="1"/>
    <col min="3597" max="3597" width="11.42578125" style="5" customWidth="1"/>
    <col min="3598" max="3598" width="10.5703125" style="5" customWidth="1"/>
    <col min="3599" max="3839" width="9.140625" style="5"/>
    <col min="3840" max="3840" width="4" style="5" customWidth="1"/>
    <col min="3841" max="3841" width="15.85546875" style="5" customWidth="1"/>
    <col min="3842" max="3842" width="11.7109375" style="5" customWidth="1"/>
    <col min="3843" max="3843" width="15.42578125" style="5" customWidth="1"/>
    <col min="3844" max="3844" width="10.85546875" style="5" customWidth="1"/>
    <col min="3845" max="3845" width="9.5703125" style="5" customWidth="1"/>
    <col min="3846" max="3846" width="10.7109375" style="5" customWidth="1"/>
    <col min="3847" max="3847" width="10.42578125" style="5" customWidth="1"/>
    <col min="3848" max="3848" width="13.28515625" style="5" customWidth="1"/>
    <col min="3849" max="3849" width="10.28515625" style="5" customWidth="1"/>
    <col min="3850" max="3850" width="9.7109375" style="5" customWidth="1"/>
    <col min="3851" max="3852" width="10.7109375" style="5" customWidth="1"/>
    <col min="3853" max="3853" width="11.42578125" style="5" customWidth="1"/>
    <col min="3854" max="3854" width="10.5703125" style="5" customWidth="1"/>
    <col min="3855" max="4095" width="9.140625" style="5"/>
    <col min="4096" max="4096" width="4" style="5" customWidth="1"/>
    <col min="4097" max="4097" width="15.85546875" style="5" customWidth="1"/>
    <col min="4098" max="4098" width="11.7109375" style="5" customWidth="1"/>
    <col min="4099" max="4099" width="15.42578125" style="5" customWidth="1"/>
    <col min="4100" max="4100" width="10.85546875" style="5" customWidth="1"/>
    <col min="4101" max="4101" width="9.5703125" style="5" customWidth="1"/>
    <col min="4102" max="4102" width="10.7109375" style="5" customWidth="1"/>
    <col min="4103" max="4103" width="10.42578125" style="5" customWidth="1"/>
    <col min="4104" max="4104" width="13.28515625" style="5" customWidth="1"/>
    <col min="4105" max="4105" width="10.28515625" style="5" customWidth="1"/>
    <col min="4106" max="4106" width="9.7109375" style="5" customWidth="1"/>
    <col min="4107" max="4108" width="10.7109375" style="5" customWidth="1"/>
    <col min="4109" max="4109" width="11.42578125" style="5" customWidth="1"/>
    <col min="4110" max="4110" width="10.5703125" style="5" customWidth="1"/>
    <col min="4111" max="4351" width="9.140625" style="5"/>
    <col min="4352" max="4352" width="4" style="5" customWidth="1"/>
    <col min="4353" max="4353" width="15.85546875" style="5" customWidth="1"/>
    <col min="4354" max="4354" width="11.7109375" style="5" customWidth="1"/>
    <col min="4355" max="4355" width="15.42578125" style="5" customWidth="1"/>
    <col min="4356" max="4356" width="10.85546875" style="5" customWidth="1"/>
    <col min="4357" max="4357" width="9.5703125" style="5" customWidth="1"/>
    <col min="4358" max="4358" width="10.7109375" style="5" customWidth="1"/>
    <col min="4359" max="4359" width="10.42578125" style="5" customWidth="1"/>
    <col min="4360" max="4360" width="13.28515625" style="5" customWidth="1"/>
    <col min="4361" max="4361" width="10.28515625" style="5" customWidth="1"/>
    <col min="4362" max="4362" width="9.7109375" style="5" customWidth="1"/>
    <col min="4363" max="4364" width="10.7109375" style="5" customWidth="1"/>
    <col min="4365" max="4365" width="11.42578125" style="5" customWidth="1"/>
    <col min="4366" max="4366" width="10.5703125" style="5" customWidth="1"/>
    <col min="4367" max="4607" width="9.140625" style="5"/>
    <col min="4608" max="4608" width="4" style="5" customWidth="1"/>
    <col min="4609" max="4609" width="15.85546875" style="5" customWidth="1"/>
    <col min="4610" max="4610" width="11.7109375" style="5" customWidth="1"/>
    <col min="4611" max="4611" width="15.42578125" style="5" customWidth="1"/>
    <col min="4612" max="4612" width="10.85546875" style="5" customWidth="1"/>
    <col min="4613" max="4613" width="9.5703125" style="5" customWidth="1"/>
    <col min="4614" max="4614" width="10.7109375" style="5" customWidth="1"/>
    <col min="4615" max="4615" width="10.42578125" style="5" customWidth="1"/>
    <col min="4616" max="4616" width="13.28515625" style="5" customWidth="1"/>
    <col min="4617" max="4617" width="10.28515625" style="5" customWidth="1"/>
    <col min="4618" max="4618" width="9.7109375" style="5" customWidth="1"/>
    <col min="4619" max="4620" width="10.7109375" style="5" customWidth="1"/>
    <col min="4621" max="4621" width="11.42578125" style="5" customWidth="1"/>
    <col min="4622" max="4622" width="10.5703125" style="5" customWidth="1"/>
    <col min="4623" max="4863" width="9.140625" style="5"/>
    <col min="4864" max="4864" width="4" style="5" customWidth="1"/>
    <col min="4865" max="4865" width="15.85546875" style="5" customWidth="1"/>
    <col min="4866" max="4866" width="11.7109375" style="5" customWidth="1"/>
    <col min="4867" max="4867" width="15.42578125" style="5" customWidth="1"/>
    <col min="4868" max="4868" width="10.85546875" style="5" customWidth="1"/>
    <col min="4869" max="4869" width="9.5703125" style="5" customWidth="1"/>
    <col min="4870" max="4870" width="10.7109375" style="5" customWidth="1"/>
    <col min="4871" max="4871" width="10.42578125" style="5" customWidth="1"/>
    <col min="4872" max="4872" width="13.28515625" style="5" customWidth="1"/>
    <col min="4873" max="4873" width="10.28515625" style="5" customWidth="1"/>
    <col min="4874" max="4874" width="9.7109375" style="5" customWidth="1"/>
    <col min="4875" max="4876" width="10.7109375" style="5" customWidth="1"/>
    <col min="4877" max="4877" width="11.42578125" style="5" customWidth="1"/>
    <col min="4878" max="4878" width="10.5703125" style="5" customWidth="1"/>
    <col min="4879" max="5119" width="9.140625" style="5"/>
    <col min="5120" max="5120" width="4" style="5" customWidth="1"/>
    <col min="5121" max="5121" width="15.85546875" style="5" customWidth="1"/>
    <col min="5122" max="5122" width="11.7109375" style="5" customWidth="1"/>
    <col min="5123" max="5123" width="15.42578125" style="5" customWidth="1"/>
    <col min="5124" max="5124" width="10.85546875" style="5" customWidth="1"/>
    <col min="5125" max="5125" width="9.5703125" style="5" customWidth="1"/>
    <col min="5126" max="5126" width="10.7109375" style="5" customWidth="1"/>
    <col min="5127" max="5127" width="10.42578125" style="5" customWidth="1"/>
    <col min="5128" max="5128" width="13.28515625" style="5" customWidth="1"/>
    <col min="5129" max="5129" width="10.28515625" style="5" customWidth="1"/>
    <col min="5130" max="5130" width="9.7109375" style="5" customWidth="1"/>
    <col min="5131" max="5132" width="10.7109375" style="5" customWidth="1"/>
    <col min="5133" max="5133" width="11.42578125" style="5" customWidth="1"/>
    <col min="5134" max="5134" width="10.5703125" style="5" customWidth="1"/>
    <col min="5135" max="5375" width="9.140625" style="5"/>
    <col min="5376" max="5376" width="4" style="5" customWidth="1"/>
    <col min="5377" max="5377" width="15.85546875" style="5" customWidth="1"/>
    <col min="5378" max="5378" width="11.7109375" style="5" customWidth="1"/>
    <col min="5379" max="5379" width="15.42578125" style="5" customWidth="1"/>
    <col min="5380" max="5380" width="10.85546875" style="5" customWidth="1"/>
    <col min="5381" max="5381" width="9.5703125" style="5" customWidth="1"/>
    <col min="5382" max="5382" width="10.7109375" style="5" customWidth="1"/>
    <col min="5383" max="5383" width="10.42578125" style="5" customWidth="1"/>
    <col min="5384" max="5384" width="13.28515625" style="5" customWidth="1"/>
    <col min="5385" max="5385" width="10.28515625" style="5" customWidth="1"/>
    <col min="5386" max="5386" width="9.7109375" style="5" customWidth="1"/>
    <col min="5387" max="5388" width="10.7109375" style="5" customWidth="1"/>
    <col min="5389" max="5389" width="11.42578125" style="5" customWidth="1"/>
    <col min="5390" max="5390" width="10.5703125" style="5" customWidth="1"/>
    <col min="5391" max="5631" width="9.140625" style="5"/>
    <col min="5632" max="5632" width="4" style="5" customWidth="1"/>
    <col min="5633" max="5633" width="15.85546875" style="5" customWidth="1"/>
    <col min="5634" max="5634" width="11.7109375" style="5" customWidth="1"/>
    <col min="5635" max="5635" width="15.42578125" style="5" customWidth="1"/>
    <col min="5636" max="5636" width="10.85546875" style="5" customWidth="1"/>
    <col min="5637" max="5637" width="9.5703125" style="5" customWidth="1"/>
    <col min="5638" max="5638" width="10.7109375" style="5" customWidth="1"/>
    <col min="5639" max="5639" width="10.42578125" style="5" customWidth="1"/>
    <col min="5640" max="5640" width="13.28515625" style="5" customWidth="1"/>
    <col min="5641" max="5641" width="10.28515625" style="5" customWidth="1"/>
    <col min="5642" max="5642" width="9.7109375" style="5" customWidth="1"/>
    <col min="5643" max="5644" width="10.7109375" style="5" customWidth="1"/>
    <col min="5645" max="5645" width="11.42578125" style="5" customWidth="1"/>
    <col min="5646" max="5646" width="10.5703125" style="5" customWidth="1"/>
    <col min="5647" max="5887" width="9.140625" style="5"/>
    <col min="5888" max="5888" width="4" style="5" customWidth="1"/>
    <col min="5889" max="5889" width="15.85546875" style="5" customWidth="1"/>
    <col min="5890" max="5890" width="11.7109375" style="5" customWidth="1"/>
    <col min="5891" max="5891" width="15.42578125" style="5" customWidth="1"/>
    <col min="5892" max="5892" width="10.85546875" style="5" customWidth="1"/>
    <col min="5893" max="5893" width="9.5703125" style="5" customWidth="1"/>
    <col min="5894" max="5894" width="10.7109375" style="5" customWidth="1"/>
    <col min="5895" max="5895" width="10.42578125" style="5" customWidth="1"/>
    <col min="5896" max="5896" width="13.28515625" style="5" customWidth="1"/>
    <col min="5897" max="5897" width="10.28515625" style="5" customWidth="1"/>
    <col min="5898" max="5898" width="9.7109375" style="5" customWidth="1"/>
    <col min="5899" max="5900" width="10.7109375" style="5" customWidth="1"/>
    <col min="5901" max="5901" width="11.42578125" style="5" customWidth="1"/>
    <col min="5902" max="5902" width="10.5703125" style="5" customWidth="1"/>
    <col min="5903" max="6143" width="9.140625" style="5"/>
    <col min="6144" max="6144" width="4" style="5" customWidth="1"/>
    <col min="6145" max="6145" width="15.85546875" style="5" customWidth="1"/>
    <col min="6146" max="6146" width="11.7109375" style="5" customWidth="1"/>
    <col min="6147" max="6147" width="15.42578125" style="5" customWidth="1"/>
    <col min="6148" max="6148" width="10.85546875" style="5" customWidth="1"/>
    <col min="6149" max="6149" width="9.5703125" style="5" customWidth="1"/>
    <col min="6150" max="6150" width="10.7109375" style="5" customWidth="1"/>
    <col min="6151" max="6151" width="10.42578125" style="5" customWidth="1"/>
    <col min="6152" max="6152" width="13.28515625" style="5" customWidth="1"/>
    <col min="6153" max="6153" width="10.28515625" style="5" customWidth="1"/>
    <col min="6154" max="6154" width="9.7109375" style="5" customWidth="1"/>
    <col min="6155" max="6156" width="10.7109375" style="5" customWidth="1"/>
    <col min="6157" max="6157" width="11.42578125" style="5" customWidth="1"/>
    <col min="6158" max="6158" width="10.5703125" style="5" customWidth="1"/>
    <col min="6159" max="6399" width="9.140625" style="5"/>
    <col min="6400" max="6400" width="4" style="5" customWidth="1"/>
    <col min="6401" max="6401" width="15.85546875" style="5" customWidth="1"/>
    <col min="6402" max="6402" width="11.7109375" style="5" customWidth="1"/>
    <col min="6403" max="6403" width="15.42578125" style="5" customWidth="1"/>
    <col min="6404" max="6404" width="10.85546875" style="5" customWidth="1"/>
    <col min="6405" max="6405" width="9.5703125" style="5" customWidth="1"/>
    <col min="6406" max="6406" width="10.7109375" style="5" customWidth="1"/>
    <col min="6407" max="6407" width="10.42578125" style="5" customWidth="1"/>
    <col min="6408" max="6408" width="13.28515625" style="5" customWidth="1"/>
    <col min="6409" max="6409" width="10.28515625" style="5" customWidth="1"/>
    <col min="6410" max="6410" width="9.7109375" style="5" customWidth="1"/>
    <col min="6411" max="6412" width="10.7109375" style="5" customWidth="1"/>
    <col min="6413" max="6413" width="11.42578125" style="5" customWidth="1"/>
    <col min="6414" max="6414" width="10.5703125" style="5" customWidth="1"/>
    <col min="6415" max="6655" width="9.140625" style="5"/>
    <col min="6656" max="6656" width="4" style="5" customWidth="1"/>
    <col min="6657" max="6657" width="15.85546875" style="5" customWidth="1"/>
    <col min="6658" max="6658" width="11.7109375" style="5" customWidth="1"/>
    <col min="6659" max="6659" width="15.42578125" style="5" customWidth="1"/>
    <col min="6660" max="6660" width="10.85546875" style="5" customWidth="1"/>
    <col min="6661" max="6661" width="9.5703125" style="5" customWidth="1"/>
    <col min="6662" max="6662" width="10.7109375" style="5" customWidth="1"/>
    <col min="6663" max="6663" width="10.42578125" style="5" customWidth="1"/>
    <col min="6664" max="6664" width="13.28515625" style="5" customWidth="1"/>
    <col min="6665" max="6665" width="10.28515625" style="5" customWidth="1"/>
    <col min="6666" max="6666" width="9.7109375" style="5" customWidth="1"/>
    <col min="6667" max="6668" width="10.7109375" style="5" customWidth="1"/>
    <col min="6669" max="6669" width="11.42578125" style="5" customWidth="1"/>
    <col min="6670" max="6670" width="10.5703125" style="5" customWidth="1"/>
    <col min="6671" max="6911" width="9.140625" style="5"/>
    <col min="6912" max="6912" width="4" style="5" customWidth="1"/>
    <col min="6913" max="6913" width="15.85546875" style="5" customWidth="1"/>
    <col min="6914" max="6914" width="11.7109375" style="5" customWidth="1"/>
    <col min="6915" max="6915" width="15.42578125" style="5" customWidth="1"/>
    <col min="6916" max="6916" width="10.85546875" style="5" customWidth="1"/>
    <col min="6917" max="6917" width="9.5703125" style="5" customWidth="1"/>
    <col min="6918" max="6918" width="10.7109375" style="5" customWidth="1"/>
    <col min="6919" max="6919" width="10.42578125" style="5" customWidth="1"/>
    <col min="6920" max="6920" width="13.28515625" style="5" customWidth="1"/>
    <col min="6921" max="6921" width="10.28515625" style="5" customWidth="1"/>
    <col min="6922" max="6922" width="9.7109375" style="5" customWidth="1"/>
    <col min="6923" max="6924" width="10.7109375" style="5" customWidth="1"/>
    <col min="6925" max="6925" width="11.42578125" style="5" customWidth="1"/>
    <col min="6926" max="6926" width="10.5703125" style="5" customWidth="1"/>
    <col min="6927" max="7167" width="9.140625" style="5"/>
    <col min="7168" max="7168" width="4" style="5" customWidth="1"/>
    <col min="7169" max="7169" width="15.85546875" style="5" customWidth="1"/>
    <col min="7170" max="7170" width="11.7109375" style="5" customWidth="1"/>
    <col min="7171" max="7171" width="15.42578125" style="5" customWidth="1"/>
    <col min="7172" max="7172" width="10.85546875" style="5" customWidth="1"/>
    <col min="7173" max="7173" width="9.5703125" style="5" customWidth="1"/>
    <col min="7174" max="7174" width="10.7109375" style="5" customWidth="1"/>
    <col min="7175" max="7175" width="10.42578125" style="5" customWidth="1"/>
    <col min="7176" max="7176" width="13.28515625" style="5" customWidth="1"/>
    <col min="7177" max="7177" width="10.28515625" style="5" customWidth="1"/>
    <col min="7178" max="7178" width="9.7109375" style="5" customWidth="1"/>
    <col min="7179" max="7180" width="10.7109375" style="5" customWidth="1"/>
    <col min="7181" max="7181" width="11.42578125" style="5" customWidth="1"/>
    <col min="7182" max="7182" width="10.5703125" style="5" customWidth="1"/>
    <col min="7183" max="7423" width="9.140625" style="5"/>
    <col min="7424" max="7424" width="4" style="5" customWidth="1"/>
    <col min="7425" max="7425" width="15.85546875" style="5" customWidth="1"/>
    <col min="7426" max="7426" width="11.7109375" style="5" customWidth="1"/>
    <col min="7427" max="7427" width="15.42578125" style="5" customWidth="1"/>
    <col min="7428" max="7428" width="10.85546875" style="5" customWidth="1"/>
    <col min="7429" max="7429" width="9.5703125" style="5" customWidth="1"/>
    <col min="7430" max="7430" width="10.7109375" style="5" customWidth="1"/>
    <col min="7431" max="7431" width="10.42578125" style="5" customWidth="1"/>
    <col min="7432" max="7432" width="13.28515625" style="5" customWidth="1"/>
    <col min="7433" max="7433" width="10.28515625" style="5" customWidth="1"/>
    <col min="7434" max="7434" width="9.7109375" style="5" customWidth="1"/>
    <col min="7435" max="7436" width="10.7109375" style="5" customWidth="1"/>
    <col min="7437" max="7437" width="11.42578125" style="5" customWidth="1"/>
    <col min="7438" max="7438" width="10.5703125" style="5" customWidth="1"/>
    <col min="7439" max="7679" width="9.140625" style="5"/>
    <col min="7680" max="7680" width="4" style="5" customWidth="1"/>
    <col min="7681" max="7681" width="15.85546875" style="5" customWidth="1"/>
    <col min="7682" max="7682" width="11.7109375" style="5" customWidth="1"/>
    <col min="7683" max="7683" width="15.42578125" style="5" customWidth="1"/>
    <col min="7684" max="7684" width="10.85546875" style="5" customWidth="1"/>
    <col min="7685" max="7685" width="9.5703125" style="5" customWidth="1"/>
    <col min="7686" max="7686" width="10.7109375" style="5" customWidth="1"/>
    <col min="7687" max="7687" width="10.42578125" style="5" customWidth="1"/>
    <col min="7688" max="7688" width="13.28515625" style="5" customWidth="1"/>
    <col min="7689" max="7689" width="10.28515625" style="5" customWidth="1"/>
    <col min="7690" max="7690" width="9.7109375" style="5" customWidth="1"/>
    <col min="7691" max="7692" width="10.7109375" style="5" customWidth="1"/>
    <col min="7693" max="7693" width="11.42578125" style="5" customWidth="1"/>
    <col min="7694" max="7694" width="10.5703125" style="5" customWidth="1"/>
    <col min="7695" max="7935" width="9.140625" style="5"/>
    <col min="7936" max="7936" width="4" style="5" customWidth="1"/>
    <col min="7937" max="7937" width="15.85546875" style="5" customWidth="1"/>
    <col min="7938" max="7938" width="11.7109375" style="5" customWidth="1"/>
    <col min="7939" max="7939" width="15.42578125" style="5" customWidth="1"/>
    <col min="7940" max="7940" width="10.85546875" style="5" customWidth="1"/>
    <col min="7941" max="7941" width="9.5703125" style="5" customWidth="1"/>
    <col min="7942" max="7942" width="10.7109375" style="5" customWidth="1"/>
    <col min="7943" max="7943" width="10.42578125" style="5" customWidth="1"/>
    <col min="7944" max="7944" width="13.28515625" style="5" customWidth="1"/>
    <col min="7945" max="7945" width="10.28515625" style="5" customWidth="1"/>
    <col min="7946" max="7946" width="9.7109375" style="5" customWidth="1"/>
    <col min="7947" max="7948" width="10.7109375" style="5" customWidth="1"/>
    <col min="7949" max="7949" width="11.42578125" style="5" customWidth="1"/>
    <col min="7950" max="7950" width="10.5703125" style="5" customWidth="1"/>
    <col min="7951" max="8191" width="9.140625" style="5"/>
    <col min="8192" max="8192" width="4" style="5" customWidth="1"/>
    <col min="8193" max="8193" width="15.85546875" style="5" customWidth="1"/>
    <col min="8194" max="8194" width="11.7109375" style="5" customWidth="1"/>
    <col min="8195" max="8195" width="15.42578125" style="5" customWidth="1"/>
    <col min="8196" max="8196" width="10.85546875" style="5" customWidth="1"/>
    <col min="8197" max="8197" width="9.5703125" style="5" customWidth="1"/>
    <col min="8198" max="8198" width="10.7109375" style="5" customWidth="1"/>
    <col min="8199" max="8199" width="10.42578125" style="5" customWidth="1"/>
    <col min="8200" max="8200" width="13.28515625" style="5" customWidth="1"/>
    <col min="8201" max="8201" width="10.28515625" style="5" customWidth="1"/>
    <col min="8202" max="8202" width="9.7109375" style="5" customWidth="1"/>
    <col min="8203" max="8204" width="10.7109375" style="5" customWidth="1"/>
    <col min="8205" max="8205" width="11.42578125" style="5" customWidth="1"/>
    <col min="8206" max="8206" width="10.5703125" style="5" customWidth="1"/>
    <col min="8207" max="8447" width="9.140625" style="5"/>
    <col min="8448" max="8448" width="4" style="5" customWidth="1"/>
    <col min="8449" max="8449" width="15.85546875" style="5" customWidth="1"/>
    <col min="8450" max="8450" width="11.7109375" style="5" customWidth="1"/>
    <col min="8451" max="8451" width="15.42578125" style="5" customWidth="1"/>
    <col min="8452" max="8452" width="10.85546875" style="5" customWidth="1"/>
    <col min="8453" max="8453" width="9.5703125" style="5" customWidth="1"/>
    <col min="8454" max="8454" width="10.7109375" style="5" customWidth="1"/>
    <col min="8455" max="8455" width="10.42578125" style="5" customWidth="1"/>
    <col min="8456" max="8456" width="13.28515625" style="5" customWidth="1"/>
    <col min="8457" max="8457" width="10.28515625" style="5" customWidth="1"/>
    <col min="8458" max="8458" width="9.7109375" style="5" customWidth="1"/>
    <col min="8459" max="8460" width="10.7109375" style="5" customWidth="1"/>
    <col min="8461" max="8461" width="11.42578125" style="5" customWidth="1"/>
    <col min="8462" max="8462" width="10.5703125" style="5" customWidth="1"/>
    <col min="8463" max="8703" width="9.140625" style="5"/>
    <col min="8704" max="8704" width="4" style="5" customWidth="1"/>
    <col min="8705" max="8705" width="15.85546875" style="5" customWidth="1"/>
    <col min="8706" max="8706" width="11.7109375" style="5" customWidth="1"/>
    <col min="8707" max="8707" width="15.42578125" style="5" customWidth="1"/>
    <col min="8708" max="8708" width="10.85546875" style="5" customWidth="1"/>
    <col min="8709" max="8709" width="9.5703125" style="5" customWidth="1"/>
    <col min="8710" max="8710" width="10.7109375" style="5" customWidth="1"/>
    <col min="8711" max="8711" width="10.42578125" style="5" customWidth="1"/>
    <col min="8712" max="8712" width="13.28515625" style="5" customWidth="1"/>
    <col min="8713" max="8713" width="10.28515625" style="5" customWidth="1"/>
    <col min="8714" max="8714" width="9.7109375" style="5" customWidth="1"/>
    <col min="8715" max="8716" width="10.7109375" style="5" customWidth="1"/>
    <col min="8717" max="8717" width="11.42578125" style="5" customWidth="1"/>
    <col min="8718" max="8718" width="10.5703125" style="5" customWidth="1"/>
    <col min="8719" max="8959" width="9.140625" style="5"/>
    <col min="8960" max="8960" width="4" style="5" customWidth="1"/>
    <col min="8961" max="8961" width="15.85546875" style="5" customWidth="1"/>
    <col min="8962" max="8962" width="11.7109375" style="5" customWidth="1"/>
    <col min="8963" max="8963" width="15.42578125" style="5" customWidth="1"/>
    <col min="8964" max="8964" width="10.85546875" style="5" customWidth="1"/>
    <col min="8965" max="8965" width="9.5703125" style="5" customWidth="1"/>
    <col min="8966" max="8966" width="10.7109375" style="5" customWidth="1"/>
    <col min="8967" max="8967" width="10.42578125" style="5" customWidth="1"/>
    <col min="8968" max="8968" width="13.28515625" style="5" customWidth="1"/>
    <col min="8969" max="8969" width="10.28515625" style="5" customWidth="1"/>
    <col min="8970" max="8970" width="9.7109375" style="5" customWidth="1"/>
    <col min="8971" max="8972" width="10.7109375" style="5" customWidth="1"/>
    <col min="8973" max="8973" width="11.42578125" style="5" customWidth="1"/>
    <col min="8974" max="8974" width="10.5703125" style="5" customWidth="1"/>
    <col min="8975" max="9215" width="9.140625" style="5"/>
    <col min="9216" max="9216" width="4" style="5" customWidth="1"/>
    <col min="9217" max="9217" width="15.85546875" style="5" customWidth="1"/>
    <col min="9218" max="9218" width="11.7109375" style="5" customWidth="1"/>
    <col min="9219" max="9219" width="15.42578125" style="5" customWidth="1"/>
    <col min="9220" max="9220" width="10.85546875" style="5" customWidth="1"/>
    <col min="9221" max="9221" width="9.5703125" style="5" customWidth="1"/>
    <col min="9222" max="9222" width="10.7109375" style="5" customWidth="1"/>
    <col min="9223" max="9223" width="10.42578125" style="5" customWidth="1"/>
    <col min="9224" max="9224" width="13.28515625" style="5" customWidth="1"/>
    <col min="9225" max="9225" width="10.28515625" style="5" customWidth="1"/>
    <col min="9226" max="9226" width="9.7109375" style="5" customWidth="1"/>
    <col min="9227" max="9228" width="10.7109375" style="5" customWidth="1"/>
    <col min="9229" max="9229" width="11.42578125" style="5" customWidth="1"/>
    <col min="9230" max="9230" width="10.5703125" style="5" customWidth="1"/>
    <col min="9231" max="9471" width="9.140625" style="5"/>
    <col min="9472" max="9472" width="4" style="5" customWidth="1"/>
    <col min="9473" max="9473" width="15.85546875" style="5" customWidth="1"/>
    <col min="9474" max="9474" width="11.7109375" style="5" customWidth="1"/>
    <col min="9475" max="9475" width="15.42578125" style="5" customWidth="1"/>
    <col min="9476" max="9476" width="10.85546875" style="5" customWidth="1"/>
    <col min="9477" max="9477" width="9.5703125" style="5" customWidth="1"/>
    <col min="9478" max="9478" width="10.7109375" style="5" customWidth="1"/>
    <col min="9479" max="9479" width="10.42578125" style="5" customWidth="1"/>
    <col min="9480" max="9480" width="13.28515625" style="5" customWidth="1"/>
    <col min="9481" max="9481" width="10.28515625" style="5" customWidth="1"/>
    <col min="9482" max="9482" width="9.7109375" style="5" customWidth="1"/>
    <col min="9483" max="9484" width="10.7109375" style="5" customWidth="1"/>
    <col min="9485" max="9485" width="11.42578125" style="5" customWidth="1"/>
    <col min="9486" max="9486" width="10.5703125" style="5" customWidth="1"/>
    <col min="9487" max="9727" width="9.140625" style="5"/>
    <col min="9728" max="9728" width="4" style="5" customWidth="1"/>
    <col min="9729" max="9729" width="15.85546875" style="5" customWidth="1"/>
    <col min="9730" max="9730" width="11.7109375" style="5" customWidth="1"/>
    <col min="9731" max="9731" width="15.42578125" style="5" customWidth="1"/>
    <col min="9732" max="9732" width="10.85546875" style="5" customWidth="1"/>
    <col min="9733" max="9733" width="9.5703125" style="5" customWidth="1"/>
    <col min="9734" max="9734" width="10.7109375" style="5" customWidth="1"/>
    <col min="9735" max="9735" width="10.42578125" style="5" customWidth="1"/>
    <col min="9736" max="9736" width="13.28515625" style="5" customWidth="1"/>
    <col min="9737" max="9737" width="10.28515625" style="5" customWidth="1"/>
    <col min="9738" max="9738" width="9.7109375" style="5" customWidth="1"/>
    <col min="9739" max="9740" width="10.7109375" style="5" customWidth="1"/>
    <col min="9741" max="9741" width="11.42578125" style="5" customWidth="1"/>
    <col min="9742" max="9742" width="10.5703125" style="5" customWidth="1"/>
    <col min="9743" max="9983" width="9.140625" style="5"/>
    <col min="9984" max="9984" width="4" style="5" customWidth="1"/>
    <col min="9985" max="9985" width="15.85546875" style="5" customWidth="1"/>
    <col min="9986" max="9986" width="11.7109375" style="5" customWidth="1"/>
    <col min="9987" max="9987" width="15.42578125" style="5" customWidth="1"/>
    <col min="9988" max="9988" width="10.85546875" style="5" customWidth="1"/>
    <col min="9989" max="9989" width="9.5703125" style="5" customWidth="1"/>
    <col min="9990" max="9990" width="10.7109375" style="5" customWidth="1"/>
    <col min="9991" max="9991" width="10.42578125" style="5" customWidth="1"/>
    <col min="9992" max="9992" width="13.28515625" style="5" customWidth="1"/>
    <col min="9993" max="9993" width="10.28515625" style="5" customWidth="1"/>
    <col min="9994" max="9994" width="9.7109375" style="5" customWidth="1"/>
    <col min="9995" max="9996" width="10.7109375" style="5" customWidth="1"/>
    <col min="9997" max="9997" width="11.42578125" style="5" customWidth="1"/>
    <col min="9998" max="9998" width="10.5703125" style="5" customWidth="1"/>
    <col min="9999" max="10239" width="9.140625" style="5"/>
    <col min="10240" max="10240" width="4" style="5" customWidth="1"/>
    <col min="10241" max="10241" width="15.85546875" style="5" customWidth="1"/>
    <col min="10242" max="10242" width="11.7109375" style="5" customWidth="1"/>
    <col min="10243" max="10243" width="15.42578125" style="5" customWidth="1"/>
    <col min="10244" max="10244" width="10.85546875" style="5" customWidth="1"/>
    <col min="10245" max="10245" width="9.5703125" style="5" customWidth="1"/>
    <col min="10246" max="10246" width="10.7109375" style="5" customWidth="1"/>
    <col min="10247" max="10247" width="10.42578125" style="5" customWidth="1"/>
    <col min="10248" max="10248" width="13.28515625" style="5" customWidth="1"/>
    <col min="10249" max="10249" width="10.28515625" style="5" customWidth="1"/>
    <col min="10250" max="10250" width="9.7109375" style="5" customWidth="1"/>
    <col min="10251" max="10252" width="10.7109375" style="5" customWidth="1"/>
    <col min="10253" max="10253" width="11.42578125" style="5" customWidth="1"/>
    <col min="10254" max="10254" width="10.5703125" style="5" customWidth="1"/>
    <col min="10255" max="10495" width="9.140625" style="5"/>
    <col min="10496" max="10496" width="4" style="5" customWidth="1"/>
    <col min="10497" max="10497" width="15.85546875" style="5" customWidth="1"/>
    <col min="10498" max="10498" width="11.7109375" style="5" customWidth="1"/>
    <col min="10499" max="10499" width="15.42578125" style="5" customWidth="1"/>
    <col min="10500" max="10500" width="10.85546875" style="5" customWidth="1"/>
    <col min="10501" max="10501" width="9.5703125" style="5" customWidth="1"/>
    <col min="10502" max="10502" width="10.7109375" style="5" customWidth="1"/>
    <col min="10503" max="10503" width="10.42578125" style="5" customWidth="1"/>
    <col min="10504" max="10504" width="13.28515625" style="5" customWidth="1"/>
    <col min="10505" max="10505" width="10.28515625" style="5" customWidth="1"/>
    <col min="10506" max="10506" width="9.7109375" style="5" customWidth="1"/>
    <col min="10507" max="10508" width="10.7109375" style="5" customWidth="1"/>
    <col min="10509" max="10509" width="11.42578125" style="5" customWidth="1"/>
    <col min="10510" max="10510" width="10.5703125" style="5" customWidth="1"/>
    <col min="10511" max="10751" width="9.140625" style="5"/>
    <col min="10752" max="10752" width="4" style="5" customWidth="1"/>
    <col min="10753" max="10753" width="15.85546875" style="5" customWidth="1"/>
    <col min="10754" max="10754" width="11.7109375" style="5" customWidth="1"/>
    <col min="10755" max="10755" width="15.42578125" style="5" customWidth="1"/>
    <col min="10756" max="10756" width="10.85546875" style="5" customWidth="1"/>
    <col min="10757" max="10757" width="9.5703125" style="5" customWidth="1"/>
    <col min="10758" max="10758" width="10.7109375" style="5" customWidth="1"/>
    <col min="10759" max="10759" width="10.42578125" style="5" customWidth="1"/>
    <col min="10760" max="10760" width="13.28515625" style="5" customWidth="1"/>
    <col min="10761" max="10761" width="10.28515625" style="5" customWidth="1"/>
    <col min="10762" max="10762" width="9.7109375" style="5" customWidth="1"/>
    <col min="10763" max="10764" width="10.7109375" style="5" customWidth="1"/>
    <col min="10765" max="10765" width="11.42578125" style="5" customWidth="1"/>
    <col min="10766" max="10766" width="10.5703125" style="5" customWidth="1"/>
    <col min="10767" max="11007" width="9.140625" style="5"/>
    <col min="11008" max="11008" width="4" style="5" customWidth="1"/>
    <col min="11009" max="11009" width="15.85546875" style="5" customWidth="1"/>
    <col min="11010" max="11010" width="11.7109375" style="5" customWidth="1"/>
    <col min="11011" max="11011" width="15.42578125" style="5" customWidth="1"/>
    <col min="11012" max="11012" width="10.85546875" style="5" customWidth="1"/>
    <col min="11013" max="11013" width="9.5703125" style="5" customWidth="1"/>
    <col min="11014" max="11014" width="10.7109375" style="5" customWidth="1"/>
    <col min="11015" max="11015" width="10.42578125" style="5" customWidth="1"/>
    <col min="11016" max="11016" width="13.28515625" style="5" customWidth="1"/>
    <col min="11017" max="11017" width="10.28515625" style="5" customWidth="1"/>
    <col min="11018" max="11018" width="9.7109375" style="5" customWidth="1"/>
    <col min="11019" max="11020" width="10.7109375" style="5" customWidth="1"/>
    <col min="11021" max="11021" width="11.42578125" style="5" customWidth="1"/>
    <col min="11022" max="11022" width="10.5703125" style="5" customWidth="1"/>
    <col min="11023" max="11263" width="9.140625" style="5"/>
    <col min="11264" max="11264" width="4" style="5" customWidth="1"/>
    <col min="11265" max="11265" width="15.85546875" style="5" customWidth="1"/>
    <col min="11266" max="11266" width="11.7109375" style="5" customWidth="1"/>
    <col min="11267" max="11267" width="15.42578125" style="5" customWidth="1"/>
    <col min="11268" max="11268" width="10.85546875" style="5" customWidth="1"/>
    <col min="11269" max="11269" width="9.5703125" style="5" customWidth="1"/>
    <col min="11270" max="11270" width="10.7109375" style="5" customWidth="1"/>
    <col min="11271" max="11271" width="10.42578125" style="5" customWidth="1"/>
    <col min="11272" max="11272" width="13.28515625" style="5" customWidth="1"/>
    <col min="11273" max="11273" width="10.28515625" style="5" customWidth="1"/>
    <col min="11274" max="11274" width="9.7109375" style="5" customWidth="1"/>
    <col min="11275" max="11276" width="10.7109375" style="5" customWidth="1"/>
    <col min="11277" max="11277" width="11.42578125" style="5" customWidth="1"/>
    <col min="11278" max="11278" width="10.5703125" style="5" customWidth="1"/>
    <col min="11279" max="11519" width="9.140625" style="5"/>
    <col min="11520" max="11520" width="4" style="5" customWidth="1"/>
    <col min="11521" max="11521" width="15.85546875" style="5" customWidth="1"/>
    <col min="11522" max="11522" width="11.7109375" style="5" customWidth="1"/>
    <col min="11523" max="11523" width="15.42578125" style="5" customWidth="1"/>
    <col min="11524" max="11524" width="10.85546875" style="5" customWidth="1"/>
    <col min="11525" max="11525" width="9.5703125" style="5" customWidth="1"/>
    <col min="11526" max="11526" width="10.7109375" style="5" customWidth="1"/>
    <col min="11527" max="11527" width="10.42578125" style="5" customWidth="1"/>
    <col min="11528" max="11528" width="13.28515625" style="5" customWidth="1"/>
    <col min="11529" max="11529" width="10.28515625" style="5" customWidth="1"/>
    <col min="11530" max="11530" width="9.7109375" style="5" customWidth="1"/>
    <col min="11531" max="11532" width="10.7109375" style="5" customWidth="1"/>
    <col min="11533" max="11533" width="11.42578125" style="5" customWidth="1"/>
    <col min="11534" max="11534" width="10.5703125" style="5" customWidth="1"/>
    <col min="11535" max="11775" width="9.140625" style="5"/>
    <col min="11776" max="11776" width="4" style="5" customWidth="1"/>
    <col min="11777" max="11777" width="15.85546875" style="5" customWidth="1"/>
    <col min="11778" max="11778" width="11.7109375" style="5" customWidth="1"/>
    <col min="11779" max="11779" width="15.42578125" style="5" customWidth="1"/>
    <col min="11780" max="11780" width="10.85546875" style="5" customWidth="1"/>
    <col min="11781" max="11781" width="9.5703125" style="5" customWidth="1"/>
    <col min="11782" max="11782" width="10.7109375" style="5" customWidth="1"/>
    <col min="11783" max="11783" width="10.42578125" style="5" customWidth="1"/>
    <col min="11784" max="11784" width="13.28515625" style="5" customWidth="1"/>
    <col min="11785" max="11785" width="10.28515625" style="5" customWidth="1"/>
    <col min="11786" max="11786" width="9.7109375" style="5" customWidth="1"/>
    <col min="11787" max="11788" width="10.7109375" style="5" customWidth="1"/>
    <col min="11789" max="11789" width="11.42578125" style="5" customWidth="1"/>
    <col min="11790" max="11790" width="10.5703125" style="5" customWidth="1"/>
    <col min="11791" max="12031" width="9.140625" style="5"/>
    <col min="12032" max="12032" width="4" style="5" customWidth="1"/>
    <col min="12033" max="12033" width="15.85546875" style="5" customWidth="1"/>
    <col min="12034" max="12034" width="11.7109375" style="5" customWidth="1"/>
    <col min="12035" max="12035" width="15.42578125" style="5" customWidth="1"/>
    <col min="12036" max="12036" width="10.85546875" style="5" customWidth="1"/>
    <col min="12037" max="12037" width="9.5703125" style="5" customWidth="1"/>
    <col min="12038" max="12038" width="10.7109375" style="5" customWidth="1"/>
    <col min="12039" max="12039" width="10.42578125" style="5" customWidth="1"/>
    <col min="12040" max="12040" width="13.28515625" style="5" customWidth="1"/>
    <col min="12041" max="12041" width="10.28515625" style="5" customWidth="1"/>
    <col min="12042" max="12042" width="9.7109375" style="5" customWidth="1"/>
    <col min="12043" max="12044" width="10.7109375" style="5" customWidth="1"/>
    <col min="12045" max="12045" width="11.42578125" style="5" customWidth="1"/>
    <col min="12046" max="12046" width="10.5703125" style="5" customWidth="1"/>
    <col min="12047" max="12287" width="9.140625" style="5"/>
    <col min="12288" max="12288" width="4" style="5" customWidth="1"/>
    <col min="12289" max="12289" width="15.85546875" style="5" customWidth="1"/>
    <col min="12290" max="12290" width="11.7109375" style="5" customWidth="1"/>
    <col min="12291" max="12291" width="15.42578125" style="5" customWidth="1"/>
    <col min="12292" max="12292" width="10.85546875" style="5" customWidth="1"/>
    <col min="12293" max="12293" width="9.5703125" style="5" customWidth="1"/>
    <col min="12294" max="12294" width="10.7109375" style="5" customWidth="1"/>
    <col min="12295" max="12295" width="10.42578125" style="5" customWidth="1"/>
    <col min="12296" max="12296" width="13.28515625" style="5" customWidth="1"/>
    <col min="12297" max="12297" width="10.28515625" style="5" customWidth="1"/>
    <col min="12298" max="12298" width="9.7109375" style="5" customWidth="1"/>
    <col min="12299" max="12300" width="10.7109375" style="5" customWidth="1"/>
    <col min="12301" max="12301" width="11.42578125" style="5" customWidth="1"/>
    <col min="12302" max="12302" width="10.5703125" style="5" customWidth="1"/>
    <col min="12303" max="12543" width="9.140625" style="5"/>
    <col min="12544" max="12544" width="4" style="5" customWidth="1"/>
    <col min="12545" max="12545" width="15.85546875" style="5" customWidth="1"/>
    <col min="12546" max="12546" width="11.7109375" style="5" customWidth="1"/>
    <col min="12547" max="12547" width="15.42578125" style="5" customWidth="1"/>
    <col min="12548" max="12548" width="10.85546875" style="5" customWidth="1"/>
    <col min="12549" max="12549" width="9.5703125" style="5" customWidth="1"/>
    <col min="12550" max="12550" width="10.7109375" style="5" customWidth="1"/>
    <col min="12551" max="12551" width="10.42578125" style="5" customWidth="1"/>
    <col min="12552" max="12552" width="13.28515625" style="5" customWidth="1"/>
    <col min="12553" max="12553" width="10.28515625" style="5" customWidth="1"/>
    <col min="12554" max="12554" width="9.7109375" style="5" customWidth="1"/>
    <col min="12555" max="12556" width="10.7109375" style="5" customWidth="1"/>
    <col min="12557" max="12557" width="11.42578125" style="5" customWidth="1"/>
    <col min="12558" max="12558" width="10.5703125" style="5" customWidth="1"/>
    <col min="12559" max="12799" width="9.140625" style="5"/>
    <col min="12800" max="12800" width="4" style="5" customWidth="1"/>
    <col min="12801" max="12801" width="15.85546875" style="5" customWidth="1"/>
    <col min="12802" max="12802" width="11.7109375" style="5" customWidth="1"/>
    <col min="12803" max="12803" width="15.42578125" style="5" customWidth="1"/>
    <col min="12804" max="12804" width="10.85546875" style="5" customWidth="1"/>
    <col min="12805" max="12805" width="9.5703125" style="5" customWidth="1"/>
    <col min="12806" max="12806" width="10.7109375" style="5" customWidth="1"/>
    <col min="12807" max="12807" width="10.42578125" style="5" customWidth="1"/>
    <col min="12808" max="12808" width="13.28515625" style="5" customWidth="1"/>
    <col min="12809" max="12809" width="10.28515625" style="5" customWidth="1"/>
    <col min="12810" max="12810" width="9.7109375" style="5" customWidth="1"/>
    <col min="12811" max="12812" width="10.7109375" style="5" customWidth="1"/>
    <col min="12813" max="12813" width="11.42578125" style="5" customWidth="1"/>
    <col min="12814" max="12814" width="10.5703125" style="5" customWidth="1"/>
    <col min="12815" max="13055" width="9.140625" style="5"/>
    <col min="13056" max="13056" width="4" style="5" customWidth="1"/>
    <col min="13057" max="13057" width="15.85546875" style="5" customWidth="1"/>
    <col min="13058" max="13058" width="11.7109375" style="5" customWidth="1"/>
    <col min="13059" max="13059" width="15.42578125" style="5" customWidth="1"/>
    <col min="13060" max="13060" width="10.85546875" style="5" customWidth="1"/>
    <col min="13061" max="13061" width="9.5703125" style="5" customWidth="1"/>
    <col min="13062" max="13062" width="10.7109375" style="5" customWidth="1"/>
    <col min="13063" max="13063" width="10.42578125" style="5" customWidth="1"/>
    <col min="13064" max="13064" width="13.28515625" style="5" customWidth="1"/>
    <col min="13065" max="13065" width="10.28515625" style="5" customWidth="1"/>
    <col min="13066" max="13066" width="9.7109375" style="5" customWidth="1"/>
    <col min="13067" max="13068" width="10.7109375" style="5" customWidth="1"/>
    <col min="13069" max="13069" width="11.42578125" style="5" customWidth="1"/>
    <col min="13070" max="13070" width="10.5703125" style="5" customWidth="1"/>
    <col min="13071" max="13311" width="9.140625" style="5"/>
    <col min="13312" max="13312" width="4" style="5" customWidth="1"/>
    <col min="13313" max="13313" width="15.85546875" style="5" customWidth="1"/>
    <col min="13314" max="13314" width="11.7109375" style="5" customWidth="1"/>
    <col min="13315" max="13315" width="15.42578125" style="5" customWidth="1"/>
    <col min="13316" max="13316" width="10.85546875" style="5" customWidth="1"/>
    <col min="13317" max="13317" width="9.5703125" style="5" customWidth="1"/>
    <col min="13318" max="13318" width="10.7109375" style="5" customWidth="1"/>
    <col min="13319" max="13319" width="10.42578125" style="5" customWidth="1"/>
    <col min="13320" max="13320" width="13.28515625" style="5" customWidth="1"/>
    <col min="13321" max="13321" width="10.28515625" style="5" customWidth="1"/>
    <col min="13322" max="13322" width="9.7109375" style="5" customWidth="1"/>
    <col min="13323" max="13324" width="10.7109375" style="5" customWidth="1"/>
    <col min="13325" max="13325" width="11.42578125" style="5" customWidth="1"/>
    <col min="13326" max="13326" width="10.5703125" style="5" customWidth="1"/>
    <col min="13327" max="13567" width="9.140625" style="5"/>
    <col min="13568" max="13568" width="4" style="5" customWidth="1"/>
    <col min="13569" max="13569" width="15.85546875" style="5" customWidth="1"/>
    <col min="13570" max="13570" width="11.7109375" style="5" customWidth="1"/>
    <col min="13571" max="13571" width="15.42578125" style="5" customWidth="1"/>
    <col min="13572" max="13572" width="10.85546875" style="5" customWidth="1"/>
    <col min="13573" max="13573" width="9.5703125" style="5" customWidth="1"/>
    <col min="13574" max="13574" width="10.7109375" style="5" customWidth="1"/>
    <col min="13575" max="13575" width="10.42578125" style="5" customWidth="1"/>
    <col min="13576" max="13576" width="13.28515625" style="5" customWidth="1"/>
    <col min="13577" max="13577" width="10.28515625" style="5" customWidth="1"/>
    <col min="13578" max="13578" width="9.7109375" style="5" customWidth="1"/>
    <col min="13579" max="13580" width="10.7109375" style="5" customWidth="1"/>
    <col min="13581" max="13581" width="11.42578125" style="5" customWidth="1"/>
    <col min="13582" max="13582" width="10.5703125" style="5" customWidth="1"/>
    <col min="13583" max="13823" width="9.140625" style="5"/>
    <col min="13824" max="13824" width="4" style="5" customWidth="1"/>
    <col min="13825" max="13825" width="15.85546875" style="5" customWidth="1"/>
    <col min="13826" max="13826" width="11.7109375" style="5" customWidth="1"/>
    <col min="13827" max="13827" width="15.42578125" style="5" customWidth="1"/>
    <col min="13828" max="13828" width="10.85546875" style="5" customWidth="1"/>
    <col min="13829" max="13829" width="9.5703125" style="5" customWidth="1"/>
    <col min="13830" max="13830" width="10.7109375" style="5" customWidth="1"/>
    <col min="13831" max="13831" width="10.42578125" style="5" customWidth="1"/>
    <col min="13832" max="13832" width="13.28515625" style="5" customWidth="1"/>
    <col min="13833" max="13833" width="10.28515625" style="5" customWidth="1"/>
    <col min="13834" max="13834" width="9.7109375" style="5" customWidth="1"/>
    <col min="13835" max="13836" width="10.7109375" style="5" customWidth="1"/>
    <col min="13837" max="13837" width="11.42578125" style="5" customWidth="1"/>
    <col min="13838" max="13838" width="10.5703125" style="5" customWidth="1"/>
    <col min="13839" max="14079" width="9.140625" style="5"/>
    <col min="14080" max="14080" width="4" style="5" customWidth="1"/>
    <col min="14081" max="14081" width="15.85546875" style="5" customWidth="1"/>
    <col min="14082" max="14082" width="11.7109375" style="5" customWidth="1"/>
    <col min="14083" max="14083" width="15.42578125" style="5" customWidth="1"/>
    <col min="14084" max="14084" width="10.85546875" style="5" customWidth="1"/>
    <col min="14085" max="14085" width="9.5703125" style="5" customWidth="1"/>
    <col min="14086" max="14086" width="10.7109375" style="5" customWidth="1"/>
    <col min="14087" max="14087" width="10.42578125" style="5" customWidth="1"/>
    <col min="14088" max="14088" width="13.28515625" style="5" customWidth="1"/>
    <col min="14089" max="14089" width="10.28515625" style="5" customWidth="1"/>
    <col min="14090" max="14090" width="9.7109375" style="5" customWidth="1"/>
    <col min="14091" max="14092" width="10.7109375" style="5" customWidth="1"/>
    <col min="14093" max="14093" width="11.42578125" style="5" customWidth="1"/>
    <col min="14094" max="14094" width="10.5703125" style="5" customWidth="1"/>
    <col min="14095" max="14335" width="9.140625" style="5"/>
    <col min="14336" max="14336" width="4" style="5" customWidth="1"/>
    <col min="14337" max="14337" width="15.85546875" style="5" customWidth="1"/>
    <col min="14338" max="14338" width="11.7109375" style="5" customWidth="1"/>
    <col min="14339" max="14339" width="15.42578125" style="5" customWidth="1"/>
    <col min="14340" max="14340" width="10.85546875" style="5" customWidth="1"/>
    <col min="14341" max="14341" width="9.5703125" style="5" customWidth="1"/>
    <col min="14342" max="14342" width="10.7109375" style="5" customWidth="1"/>
    <col min="14343" max="14343" width="10.42578125" style="5" customWidth="1"/>
    <col min="14344" max="14344" width="13.28515625" style="5" customWidth="1"/>
    <col min="14345" max="14345" width="10.28515625" style="5" customWidth="1"/>
    <col min="14346" max="14346" width="9.7109375" style="5" customWidth="1"/>
    <col min="14347" max="14348" width="10.7109375" style="5" customWidth="1"/>
    <col min="14349" max="14349" width="11.42578125" style="5" customWidth="1"/>
    <col min="14350" max="14350" width="10.5703125" style="5" customWidth="1"/>
    <col min="14351" max="14591" width="9.140625" style="5"/>
    <col min="14592" max="14592" width="4" style="5" customWidth="1"/>
    <col min="14593" max="14593" width="15.85546875" style="5" customWidth="1"/>
    <col min="14594" max="14594" width="11.7109375" style="5" customWidth="1"/>
    <col min="14595" max="14595" width="15.42578125" style="5" customWidth="1"/>
    <col min="14596" max="14596" width="10.85546875" style="5" customWidth="1"/>
    <col min="14597" max="14597" width="9.5703125" style="5" customWidth="1"/>
    <col min="14598" max="14598" width="10.7109375" style="5" customWidth="1"/>
    <col min="14599" max="14599" width="10.42578125" style="5" customWidth="1"/>
    <col min="14600" max="14600" width="13.28515625" style="5" customWidth="1"/>
    <col min="14601" max="14601" width="10.28515625" style="5" customWidth="1"/>
    <col min="14602" max="14602" width="9.7109375" style="5" customWidth="1"/>
    <col min="14603" max="14604" width="10.7109375" style="5" customWidth="1"/>
    <col min="14605" max="14605" width="11.42578125" style="5" customWidth="1"/>
    <col min="14606" max="14606" width="10.5703125" style="5" customWidth="1"/>
    <col min="14607" max="14847" width="9.140625" style="5"/>
    <col min="14848" max="14848" width="4" style="5" customWidth="1"/>
    <col min="14849" max="14849" width="15.85546875" style="5" customWidth="1"/>
    <col min="14850" max="14850" width="11.7109375" style="5" customWidth="1"/>
    <col min="14851" max="14851" width="15.42578125" style="5" customWidth="1"/>
    <col min="14852" max="14852" width="10.85546875" style="5" customWidth="1"/>
    <col min="14853" max="14853" width="9.5703125" style="5" customWidth="1"/>
    <col min="14854" max="14854" width="10.7109375" style="5" customWidth="1"/>
    <col min="14855" max="14855" width="10.42578125" style="5" customWidth="1"/>
    <col min="14856" max="14856" width="13.28515625" style="5" customWidth="1"/>
    <col min="14857" max="14857" width="10.28515625" style="5" customWidth="1"/>
    <col min="14858" max="14858" width="9.7109375" style="5" customWidth="1"/>
    <col min="14859" max="14860" width="10.7109375" style="5" customWidth="1"/>
    <col min="14861" max="14861" width="11.42578125" style="5" customWidth="1"/>
    <col min="14862" max="14862" width="10.5703125" style="5" customWidth="1"/>
    <col min="14863" max="15103" width="9.140625" style="5"/>
    <col min="15104" max="15104" width="4" style="5" customWidth="1"/>
    <col min="15105" max="15105" width="15.85546875" style="5" customWidth="1"/>
    <col min="15106" max="15106" width="11.7109375" style="5" customWidth="1"/>
    <col min="15107" max="15107" width="15.42578125" style="5" customWidth="1"/>
    <col min="15108" max="15108" width="10.85546875" style="5" customWidth="1"/>
    <col min="15109" max="15109" width="9.5703125" style="5" customWidth="1"/>
    <col min="15110" max="15110" width="10.7109375" style="5" customWidth="1"/>
    <col min="15111" max="15111" width="10.42578125" style="5" customWidth="1"/>
    <col min="15112" max="15112" width="13.28515625" style="5" customWidth="1"/>
    <col min="15113" max="15113" width="10.28515625" style="5" customWidth="1"/>
    <col min="15114" max="15114" width="9.7109375" style="5" customWidth="1"/>
    <col min="15115" max="15116" width="10.7109375" style="5" customWidth="1"/>
    <col min="15117" max="15117" width="11.42578125" style="5" customWidth="1"/>
    <col min="15118" max="15118" width="10.5703125" style="5" customWidth="1"/>
    <col min="15119" max="15359" width="9.140625" style="5"/>
    <col min="15360" max="15360" width="4" style="5" customWidth="1"/>
    <col min="15361" max="15361" width="15.85546875" style="5" customWidth="1"/>
    <col min="15362" max="15362" width="11.7109375" style="5" customWidth="1"/>
    <col min="15363" max="15363" width="15.42578125" style="5" customWidth="1"/>
    <col min="15364" max="15364" width="10.85546875" style="5" customWidth="1"/>
    <col min="15365" max="15365" width="9.5703125" style="5" customWidth="1"/>
    <col min="15366" max="15366" width="10.7109375" style="5" customWidth="1"/>
    <col min="15367" max="15367" width="10.42578125" style="5" customWidth="1"/>
    <col min="15368" max="15368" width="13.28515625" style="5" customWidth="1"/>
    <col min="15369" max="15369" width="10.28515625" style="5" customWidth="1"/>
    <col min="15370" max="15370" width="9.7109375" style="5" customWidth="1"/>
    <col min="15371" max="15372" width="10.7109375" style="5" customWidth="1"/>
    <col min="15373" max="15373" width="11.42578125" style="5" customWidth="1"/>
    <col min="15374" max="15374" width="10.5703125" style="5" customWidth="1"/>
    <col min="15375" max="15615" width="9.140625" style="5"/>
    <col min="15616" max="15616" width="4" style="5" customWidth="1"/>
    <col min="15617" max="15617" width="15.85546875" style="5" customWidth="1"/>
    <col min="15618" max="15618" width="11.7109375" style="5" customWidth="1"/>
    <col min="15619" max="15619" width="15.42578125" style="5" customWidth="1"/>
    <col min="15620" max="15620" width="10.85546875" style="5" customWidth="1"/>
    <col min="15621" max="15621" width="9.5703125" style="5" customWidth="1"/>
    <col min="15622" max="15622" width="10.7109375" style="5" customWidth="1"/>
    <col min="15623" max="15623" width="10.42578125" style="5" customWidth="1"/>
    <col min="15624" max="15624" width="13.28515625" style="5" customWidth="1"/>
    <col min="15625" max="15625" width="10.28515625" style="5" customWidth="1"/>
    <col min="15626" max="15626" width="9.7109375" style="5" customWidth="1"/>
    <col min="15627" max="15628" width="10.7109375" style="5" customWidth="1"/>
    <col min="15629" max="15629" width="11.42578125" style="5" customWidth="1"/>
    <col min="15630" max="15630" width="10.5703125" style="5" customWidth="1"/>
    <col min="15631" max="15871" width="9.140625" style="5"/>
    <col min="15872" max="15872" width="4" style="5" customWidth="1"/>
    <col min="15873" max="15873" width="15.85546875" style="5" customWidth="1"/>
    <col min="15874" max="15874" width="11.7109375" style="5" customWidth="1"/>
    <col min="15875" max="15875" width="15.42578125" style="5" customWidth="1"/>
    <col min="15876" max="15876" width="10.85546875" style="5" customWidth="1"/>
    <col min="15877" max="15877" width="9.5703125" style="5" customWidth="1"/>
    <col min="15878" max="15878" width="10.7109375" style="5" customWidth="1"/>
    <col min="15879" max="15879" width="10.42578125" style="5" customWidth="1"/>
    <col min="15880" max="15880" width="13.28515625" style="5" customWidth="1"/>
    <col min="15881" max="15881" width="10.28515625" style="5" customWidth="1"/>
    <col min="15882" max="15882" width="9.7109375" style="5" customWidth="1"/>
    <col min="15883" max="15884" width="10.7109375" style="5" customWidth="1"/>
    <col min="15885" max="15885" width="11.42578125" style="5" customWidth="1"/>
    <col min="15886" max="15886" width="10.5703125" style="5" customWidth="1"/>
    <col min="15887" max="16127" width="9.140625" style="5"/>
    <col min="16128" max="16128" width="4" style="5" customWidth="1"/>
    <col min="16129" max="16129" width="15.85546875" style="5" customWidth="1"/>
    <col min="16130" max="16130" width="11.7109375" style="5" customWidth="1"/>
    <col min="16131" max="16131" width="15.42578125" style="5" customWidth="1"/>
    <col min="16132" max="16132" width="10.85546875" style="5" customWidth="1"/>
    <col min="16133" max="16133" width="9.5703125" style="5" customWidth="1"/>
    <col min="16134" max="16134" width="10.7109375" style="5" customWidth="1"/>
    <col min="16135" max="16135" width="10.42578125" style="5" customWidth="1"/>
    <col min="16136" max="16136" width="13.28515625" style="5" customWidth="1"/>
    <col min="16137" max="16137" width="10.28515625" style="5" customWidth="1"/>
    <col min="16138" max="16138" width="9.7109375" style="5" customWidth="1"/>
    <col min="16139" max="16140" width="10.7109375" style="5" customWidth="1"/>
    <col min="16141" max="16141" width="11.42578125" style="5" customWidth="1"/>
    <col min="16142" max="16142" width="10.5703125" style="5" customWidth="1"/>
    <col min="16143" max="16384" width="9.140625" style="5"/>
  </cols>
  <sheetData>
    <row r="1" spans="1:14" ht="15">
      <c r="M1" s="191"/>
      <c r="N1" s="191"/>
    </row>
    <row r="3" spans="1:14" ht="18">
      <c r="B3" s="174" t="s">
        <v>60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8">
      <c r="B4" s="174" t="s">
        <v>0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>
      <c r="B5" s="6"/>
      <c r="C5" s="6"/>
      <c r="D5" s="62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52.5" customHeight="1">
      <c r="A6" s="184" t="s">
        <v>1</v>
      </c>
      <c r="B6" s="192" t="s">
        <v>27</v>
      </c>
      <c r="C6" s="182" t="s">
        <v>28</v>
      </c>
      <c r="D6" s="182"/>
      <c r="E6" s="182"/>
      <c r="F6" s="182" t="s">
        <v>29</v>
      </c>
      <c r="G6" s="182"/>
      <c r="H6" s="182" t="s">
        <v>30</v>
      </c>
      <c r="I6" s="182"/>
      <c r="J6" s="182"/>
      <c r="K6" s="182" t="s">
        <v>31</v>
      </c>
      <c r="L6" s="182"/>
      <c r="M6" s="182" t="s">
        <v>32</v>
      </c>
      <c r="N6" s="182"/>
    </row>
    <row r="7" spans="1:14" ht="54.75" customHeight="1">
      <c r="A7" s="185"/>
      <c r="B7" s="193"/>
      <c r="C7" s="182" t="s">
        <v>33</v>
      </c>
      <c r="D7" s="182" t="s">
        <v>34</v>
      </c>
      <c r="E7" s="182"/>
      <c r="F7" s="182" t="s">
        <v>35</v>
      </c>
      <c r="G7" s="182" t="s">
        <v>11</v>
      </c>
      <c r="H7" s="182" t="s">
        <v>36</v>
      </c>
      <c r="I7" s="182" t="s">
        <v>37</v>
      </c>
      <c r="J7" s="182"/>
      <c r="K7" s="182" t="s">
        <v>35</v>
      </c>
      <c r="L7" s="182" t="s">
        <v>11</v>
      </c>
      <c r="M7" s="182" t="s">
        <v>38</v>
      </c>
      <c r="N7" s="182" t="s">
        <v>47</v>
      </c>
    </row>
    <row r="8" spans="1:14" ht="44.25" customHeight="1">
      <c r="A8" s="185"/>
      <c r="B8" s="194"/>
      <c r="C8" s="183"/>
      <c r="D8" s="64" t="s">
        <v>35</v>
      </c>
      <c r="E8" s="63" t="s">
        <v>11</v>
      </c>
      <c r="F8" s="183"/>
      <c r="G8" s="183"/>
      <c r="H8" s="183"/>
      <c r="I8" s="63" t="s">
        <v>35</v>
      </c>
      <c r="J8" s="63" t="s">
        <v>11</v>
      </c>
      <c r="K8" s="183"/>
      <c r="L8" s="183"/>
      <c r="M8" s="183"/>
      <c r="N8" s="183"/>
    </row>
    <row r="9" spans="1:14" s="7" customFormat="1" ht="28.5" customHeight="1">
      <c r="A9" s="189" t="s">
        <v>40</v>
      </c>
      <c r="B9" s="190"/>
      <c r="C9" s="59">
        <f>C10+C11+C12+C13+C14+C15+C16+C17+C18+C20+C21+C19</f>
        <v>3801.7383679999994</v>
      </c>
      <c r="D9" s="59">
        <f>(C10*D10+C11*D11+C12*D12+C13*D13+C14*D14+C15*D15+C16*D16+C17*D17+C18*D18+C19*D19+C20*D20+C21*D21)/C9</f>
        <v>1.0352164835379165</v>
      </c>
      <c r="E9" s="59">
        <f>(C10*E10+C11*E11+C12*E12+C13*E13+C14*E14+C15*E15+C16*E16+C17*E17+C18*E18+C19*E19+C20*E20+C21*E21)/C9</f>
        <v>0.15466189835521391</v>
      </c>
      <c r="F9" s="59">
        <f>F10+F11+F12+F13+F14+F15+F16+F17+F18+F20+F21+F19</f>
        <v>3935.622224652137</v>
      </c>
      <c r="G9" s="59">
        <f>G10+G11+G12+G13+G14+G15+G16+G17+G18+G20+G21+G19</f>
        <v>613.47971504473264</v>
      </c>
      <c r="H9" s="59">
        <f>H10+H11+H12+H13+H14+H15+H16+H17+H18+H20+H21+H19</f>
        <v>918.45163533333346</v>
      </c>
      <c r="I9" s="59">
        <f>(H10*I10+H11*I11+H12*I12+H13*I13+H14*I14+H15*I15+H16*I16+H17*I17+H18*I18+H19*I19+H20*I20+H21*I21)/H9</f>
        <v>5.1730723190363044</v>
      </c>
      <c r="J9" s="59">
        <f>(H10*J10+H11*J11+H12*J12+H13*J13+H14*J14+H15*J15+H16*J16+H17*J17+H18*J18+H19*J19+H20*J20+H21*J21)/H9</f>
        <v>0.64352401755322264</v>
      </c>
      <c r="K9" s="59">
        <f>K10+K11+K12+K13+K14+K15+K16+K17+K18+K20+K21+K19</f>
        <v>4751.2167311164931</v>
      </c>
      <c r="L9" s="115">
        <f>L10+L11+L12+L13+L14+L15+L16+L17+L18+L20+L21+L19</f>
        <v>591.04568629803407</v>
      </c>
      <c r="M9" s="59">
        <f>M10+M11+M12+M13+M14+M15+M16+M17+M18+M20+M21+M19</f>
        <v>-815.59450646435641</v>
      </c>
      <c r="N9" s="59">
        <f>N10+N11+N12+N13+N14+N15+N16+N17+N18+N20+N21+N19</f>
        <v>22.434028746698424</v>
      </c>
    </row>
    <row r="10" spans="1:14" ht="28.5" customHeight="1">
      <c r="A10" s="117">
        <v>1</v>
      </c>
      <c r="B10" s="67" t="s">
        <v>41</v>
      </c>
      <c r="C10" s="10">
        <v>166.18697599999999</v>
      </c>
      <c r="D10" s="13">
        <v>1.7382512539264101</v>
      </c>
      <c r="E10" s="13">
        <v>0.14874697708603077</v>
      </c>
      <c r="F10" s="116">
        <f t="shared" ref="F10:F21" si="0">C10*D10</f>
        <v>288.87471941823821</v>
      </c>
      <c r="G10" s="116">
        <f t="shared" ref="G10:G17" si="1">C10*E10</f>
        <v>24.719810311068745</v>
      </c>
      <c r="H10" s="81">
        <v>38.579898666666672</v>
      </c>
      <c r="I10" s="13">
        <v>6.7275301557505376</v>
      </c>
      <c r="J10" s="13">
        <v>0.77347255897406197</v>
      </c>
      <c r="K10" s="116">
        <f t="shared" ref="K10:K21" si="2">H10*I10</f>
        <v>259.54743168580001</v>
      </c>
      <c r="L10" s="116">
        <f t="shared" ref="L10:L21" si="3">H10*J10</f>
        <v>29.840492946666672</v>
      </c>
      <c r="M10" s="116">
        <f t="shared" ref="M10:M21" si="4">F10-K10</f>
        <v>29.327287732438208</v>
      </c>
      <c r="N10" s="116">
        <f t="shared" ref="N10:N21" si="5">G10-L10</f>
        <v>-5.1206826355979267</v>
      </c>
    </row>
    <row r="11" spans="1:14" ht="28.5" customHeight="1">
      <c r="A11" s="117">
        <v>2</v>
      </c>
      <c r="B11" s="67" t="s">
        <v>42</v>
      </c>
      <c r="C11" s="10">
        <v>427.187296</v>
      </c>
      <c r="D11" s="13">
        <v>1.0898513889391923</v>
      </c>
      <c r="E11" s="13">
        <v>0.1194115137333753</v>
      </c>
      <c r="F11" s="116">
        <f t="shared" si="0"/>
        <v>465.57066788277785</v>
      </c>
      <c r="G11" s="116">
        <f t="shared" si="1"/>
        <v>51.011081663027461</v>
      </c>
      <c r="H11" s="78">
        <v>134.551299</v>
      </c>
      <c r="I11" s="13">
        <v>5.8588406854629724</v>
      </c>
      <c r="J11" s="13">
        <v>0.69896172244808041</v>
      </c>
      <c r="K11" s="116">
        <f t="shared" si="2"/>
        <v>788.3146248630934</v>
      </c>
      <c r="L11" s="116">
        <f t="shared" si="3"/>
        <v>94.046207706666678</v>
      </c>
      <c r="M11" s="116">
        <f t="shared" si="4"/>
        <v>-322.74395698031555</v>
      </c>
      <c r="N11" s="116">
        <f t="shared" si="5"/>
        <v>-43.035126043639217</v>
      </c>
    </row>
    <row r="12" spans="1:14" ht="28.5" customHeight="1">
      <c r="A12" s="117">
        <v>3</v>
      </c>
      <c r="B12" s="67" t="s">
        <v>20</v>
      </c>
      <c r="C12" s="10">
        <v>585.33142400000008</v>
      </c>
      <c r="D12" s="13">
        <v>1.1838852548368806</v>
      </c>
      <c r="E12" s="13">
        <v>0.19079843065482374</v>
      </c>
      <c r="F12" s="116">
        <f t="shared" si="0"/>
        <v>692.9652420662743</v>
      </c>
      <c r="G12" s="116">
        <f t="shared" si="1"/>
        <v>111.68031711215325</v>
      </c>
      <c r="H12" s="78">
        <v>100.63080666666667</v>
      </c>
      <c r="I12" s="13">
        <v>5.0380112314313816</v>
      </c>
      <c r="J12" s="13">
        <v>0.64228993140418023</v>
      </c>
      <c r="K12" s="116">
        <f t="shared" si="2"/>
        <v>506.97913421466666</v>
      </c>
      <c r="L12" s="116">
        <f t="shared" si="3"/>
        <v>64.634153911080659</v>
      </c>
      <c r="M12" s="116">
        <f t="shared" si="4"/>
        <v>185.98610785160764</v>
      </c>
      <c r="N12" s="116">
        <f t="shared" si="5"/>
        <v>47.046163201072588</v>
      </c>
    </row>
    <row r="13" spans="1:14" ht="28.5" customHeight="1">
      <c r="A13" s="117">
        <v>4</v>
      </c>
      <c r="B13" s="67" t="s">
        <v>15</v>
      </c>
      <c r="C13" s="10">
        <v>73.876304000000005</v>
      </c>
      <c r="D13" s="13">
        <v>0.38934997841797819</v>
      </c>
      <c r="E13" s="13">
        <v>4.3709037745039328E-2</v>
      </c>
      <c r="F13" s="116">
        <f t="shared" si="0"/>
        <v>28.763737367999997</v>
      </c>
      <c r="G13" s="116">
        <f t="shared" si="1"/>
        <v>3.2290621600000002</v>
      </c>
      <c r="H13" s="81">
        <v>1.8151000000000002</v>
      </c>
      <c r="I13" s="13">
        <v>0.59643116081758574</v>
      </c>
      <c r="J13" s="13">
        <v>8.3160597212274825E-2</v>
      </c>
      <c r="K13" s="116">
        <f t="shared" si="2"/>
        <v>1.0825822000000001</v>
      </c>
      <c r="L13" s="116">
        <f t="shared" si="3"/>
        <v>0.15094480000000005</v>
      </c>
      <c r="M13" s="116">
        <f t="shared" si="4"/>
        <v>27.681155167999997</v>
      </c>
      <c r="N13" s="116">
        <f t="shared" si="5"/>
        <v>3.0781173600000002</v>
      </c>
    </row>
    <row r="14" spans="1:14" ht="28.5" customHeight="1">
      <c r="A14" s="117">
        <v>5</v>
      </c>
      <c r="B14" s="67" t="s">
        <v>43</v>
      </c>
      <c r="C14" s="10">
        <v>171.66791999999998</v>
      </c>
      <c r="D14" s="13">
        <v>0.95922230501773453</v>
      </c>
      <c r="E14" s="13">
        <v>0.1427077086971171</v>
      </c>
      <c r="F14" s="116">
        <f t="shared" si="0"/>
        <v>164.66769792000002</v>
      </c>
      <c r="G14" s="116">
        <f t="shared" si="1"/>
        <v>24.498335520000001</v>
      </c>
      <c r="H14" s="81">
        <v>23.627310000000001</v>
      </c>
      <c r="I14" s="13">
        <v>6.4256298862065409</v>
      </c>
      <c r="J14" s="13">
        <v>0.76429457712742399</v>
      </c>
      <c r="K14" s="116">
        <f t="shared" si="2"/>
        <v>151.82034926666668</v>
      </c>
      <c r="L14" s="116">
        <f t="shared" si="3"/>
        <v>18.058224905108556</v>
      </c>
      <c r="M14" s="116">
        <f t="shared" si="4"/>
        <v>12.847348653333341</v>
      </c>
      <c r="N14" s="116">
        <f t="shared" si="5"/>
        <v>6.4401106148914451</v>
      </c>
    </row>
    <row r="15" spans="1:14" ht="28.5" customHeight="1">
      <c r="A15" s="117">
        <v>6</v>
      </c>
      <c r="B15" s="67" t="s">
        <v>19</v>
      </c>
      <c r="C15" s="10">
        <v>624.48798399999998</v>
      </c>
      <c r="D15" s="26">
        <v>1.1139357649514037</v>
      </c>
      <c r="E15" s="116">
        <v>0.21701829279712773</v>
      </c>
      <c r="F15" s="116">
        <f t="shared" si="0"/>
        <v>695.6395001599999</v>
      </c>
      <c r="G15" s="116">
        <f t="shared" si="1"/>
        <v>135.52531616000002</v>
      </c>
      <c r="H15" s="81">
        <v>228.02616666666665</v>
      </c>
      <c r="I15" s="116">
        <v>5.3061135944146764</v>
      </c>
      <c r="J15" s="116">
        <v>0.63962415001740025</v>
      </c>
      <c r="K15" s="116">
        <f t="shared" si="2"/>
        <v>1209.9327428322667</v>
      </c>
      <c r="L15" s="116">
        <f t="shared" si="3"/>
        <v>145.8510430358927</v>
      </c>
      <c r="M15" s="116">
        <f t="shared" si="4"/>
        <v>-514.29324267226684</v>
      </c>
      <c r="N15" s="116">
        <f t="shared" si="5"/>
        <v>-10.325726875892684</v>
      </c>
    </row>
    <row r="16" spans="1:14" ht="28.5" customHeight="1">
      <c r="A16" s="117">
        <v>7</v>
      </c>
      <c r="B16" s="67" t="s">
        <v>21</v>
      </c>
      <c r="C16" s="10">
        <v>276.24607999999995</v>
      </c>
      <c r="D16" s="13">
        <v>1.4293505969749873</v>
      </c>
      <c r="E16" s="13">
        <v>0.20503026562404073</v>
      </c>
      <c r="F16" s="116">
        <f t="shared" si="0"/>
        <v>394.85249936000002</v>
      </c>
      <c r="G16" s="116">
        <f t="shared" si="1"/>
        <v>56.638807159999992</v>
      </c>
      <c r="H16" s="81">
        <v>76.573656666666679</v>
      </c>
      <c r="I16" s="13">
        <v>5.4089036413558569</v>
      </c>
      <c r="J16" s="13">
        <v>0.67917716775206316</v>
      </c>
      <c r="K16" s="116">
        <f t="shared" si="2"/>
        <v>414.1795303762666</v>
      </c>
      <c r="L16" s="116">
        <f t="shared" si="3"/>
        <v>52.007079259285561</v>
      </c>
      <c r="M16" s="116">
        <f t="shared" si="4"/>
        <v>-19.327031016266574</v>
      </c>
      <c r="N16" s="116">
        <f t="shared" si="5"/>
        <v>4.6317279007144307</v>
      </c>
    </row>
    <row r="17" spans="1:14" ht="28.5" customHeight="1">
      <c r="A17" s="117">
        <v>8</v>
      </c>
      <c r="B17" s="67" t="s">
        <v>22</v>
      </c>
      <c r="C17" s="10">
        <f>505.276096+7.542</f>
        <v>512.81809599999997</v>
      </c>
      <c r="D17" s="22">
        <v>0.83453452835417696</v>
      </c>
      <c r="E17" s="22">
        <v>0.16171534320911155</v>
      </c>
      <c r="F17" s="116">
        <f t="shared" si="0"/>
        <v>427.96440787684702</v>
      </c>
      <c r="G17" s="116">
        <f t="shared" si="1"/>
        <v>82.93055439848311</v>
      </c>
      <c r="H17" s="81">
        <v>143.85640000000001</v>
      </c>
      <c r="I17" s="22">
        <v>5.2766914145142882</v>
      </c>
      <c r="J17" s="22">
        <v>0.68035970106300436</v>
      </c>
      <c r="K17" s="116">
        <f t="shared" si="2"/>
        <v>759.08583080293329</v>
      </c>
      <c r="L17" s="116">
        <f t="shared" si="3"/>
        <v>97.874097299999988</v>
      </c>
      <c r="M17" s="116">
        <f t="shared" si="4"/>
        <v>-331.12142292608627</v>
      </c>
      <c r="N17" s="116">
        <f t="shared" si="5"/>
        <v>-14.943542901516878</v>
      </c>
    </row>
    <row r="18" spans="1:14" ht="28.5" customHeight="1">
      <c r="A18" s="117">
        <v>9</v>
      </c>
      <c r="B18" s="67" t="s">
        <v>23</v>
      </c>
      <c r="C18" s="10">
        <v>472.98400000000004</v>
      </c>
      <c r="D18" s="22">
        <v>1.0419359111513284</v>
      </c>
      <c r="E18" s="22">
        <v>0.14902059689122676</v>
      </c>
      <c r="F18" s="116">
        <f t="shared" si="0"/>
        <v>492.81901499999998</v>
      </c>
      <c r="G18" s="116">
        <v>95.98</v>
      </c>
      <c r="H18" s="81">
        <v>119.100722</v>
      </c>
      <c r="I18" s="22">
        <v>4.6634087808031932</v>
      </c>
      <c r="J18" s="22">
        <v>0.5878790024463495</v>
      </c>
      <c r="K18" s="116">
        <f t="shared" si="2"/>
        <v>555.41535277480011</v>
      </c>
      <c r="L18" s="116">
        <f t="shared" si="3"/>
        <v>70.016813639999995</v>
      </c>
      <c r="M18" s="116">
        <f t="shared" si="4"/>
        <v>-62.596337774800134</v>
      </c>
      <c r="N18" s="116">
        <f t="shared" si="5"/>
        <v>25.963186360000009</v>
      </c>
    </row>
    <row r="19" spans="1:14" ht="28.5" customHeight="1">
      <c r="A19" s="117">
        <v>10</v>
      </c>
      <c r="B19" s="67" t="s">
        <v>44</v>
      </c>
      <c r="C19" s="10">
        <v>209.69847999999999</v>
      </c>
      <c r="D19" s="22">
        <v>0.68830368899192784</v>
      </c>
      <c r="E19" s="22">
        <v>6.1458736753838179E-2</v>
      </c>
      <c r="F19" s="116">
        <f t="shared" si="0"/>
        <v>144.33623735999998</v>
      </c>
      <c r="G19" s="116">
        <f>C19*E19</f>
        <v>12.887803679999999</v>
      </c>
      <c r="H19" s="81">
        <v>16.770986666666701</v>
      </c>
      <c r="I19" s="22">
        <v>1.6892370315719842</v>
      </c>
      <c r="J19" s="22">
        <v>0.33527626679090228</v>
      </c>
      <c r="K19" s="116">
        <f t="shared" si="2"/>
        <v>28.330171733333383</v>
      </c>
      <c r="L19" s="116">
        <f t="shared" si="3"/>
        <v>5.6229138000000098</v>
      </c>
      <c r="M19" s="116">
        <f t="shared" si="4"/>
        <v>116.0060656266666</v>
      </c>
      <c r="N19" s="116">
        <f t="shared" si="5"/>
        <v>7.2648898799999895</v>
      </c>
    </row>
    <row r="20" spans="1:14" ht="28.5" customHeight="1">
      <c r="A20" s="117">
        <v>11</v>
      </c>
      <c r="B20" s="67" t="s">
        <v>45</v>
      </c>
      <c r="C20" s="10">
        <v>137.96207999999999</v>
      </c>
      <c r="D20" s="22">
        <v>0.49441691688034856</v>
      </c>
      <c r="E20" s="22">
        <v>4.4578610006459747E-2</v>
      </c>
      <c r="F20" s="116">
        <f t="shared" si="0"/>
        <v>68.21078623999999</v>
      </c>
      <c r="G20" s="116">
        <f>C20*E20</f>
        <v>6.1501577599999999</v>
      </c>
      <c r="H20" s="81">
        <v>2.9303816666666669</v>
      </c>
      <c r="I20" s="22">
        <v>0.62501202971854064</v>
      </c>
      <c r="J20" s="22">
        <v>8.1728209465319931E-2</v>
      </c>
      <c r="K20" s="116">
        <f t="shared" si="2"/>
        <v>1.8315237933333335</v>
      </c>
      <c r="L20" s="116">
        <f t="shared" si="3"/>
        <v>0.23949484666666668</v>
      </c>
      <c r="M20" s="116">
        <f t="shared" si="4"/>
        <v>66.379262446666658</v>
      </c>
      <c r="N20" s="116">
        <f t="shared" si="5"/>
        <v>5.9106629133333328</v>
      </c>
    </row>
    <row r="21" spans="1:14" ht="28.5" customHeight="1">
      <c r="A21" s="117">
        <v>12</v>
      </c>
      <c r="B21" s="67" t="s">
        <v>46</v>
      </c>
      <c r="C21" s="65">
        <v>143.29172800000001</v>
      </c>
      <c r="D21" s="22">
        <v>0.4951975594850806</v>
      </c>
      <c r="E21" s="22">
        <v>5.7424592716196439E-2</v>
      </c>
      <c r="F21" s="116">
        <f t="shared" si="0"/>
        <v>70.957713999999996</v>
      </c>
      <c r="G21" s="116">
        <f>C21*E21</f>
        <v>8.2284691200000015</v>
      </c>
      <c r="H21" s="81">
        <v>31.98890733333333</v>
      </c>
      <c r="I21" s="22">
        <v>2.3351049723257198</v>
      </c>
      <c r="J21" s="22">
        <v>0.39714454808615857</v>
      </c>
      <c r="K21" s="116">
        <f t="shared" si="2"/>
        <v>74.697456573333341</v>
      </c>
      <c r="L21" s="116">
        <f t="shared" si="3"/>
        <v>12.704220146666669</v>
      </c>
      <c r="M21" s="116">
        <f t="shared" si="4"/>
        <v>-3.7397425733333449</v>
      </c>
      <c r="N21" s="116">
        <f t="shared" si="5"/>
        <v>-4.4757510266666678</v>
      </c>
    </row>
    <row r="22" spans="1:14" ht="28.5" customHeight="1"/>
    <row r="24" spans="1:14">
      <c r="C24" s="18"/>
    </row>
    <row r="26" spans="1:14" ht="15">
      <c r="E26" s="66"/>
    </row>
  </sheetData>
  <mergeCells count="21">
    <mergeCell ref="A9:B9"/>
    <mergeCell ref="M6:N6"/>
    <mergeCell ref="C7:C8"/>
    <mergeCell ref="D7:E7"/>
    <mergeCell ref="F7:F8"/>
    <mergeCell ref="G7:G8"/>
    <mergeCell ref="H7:H8"/>
    <mergeCell ref="I7:J7"/>
    <mergeCell ref="K7:K8"/>
    <mergeCell ref="L7:L8"/>
    <mergeCell ref="M7:M8"/>
    <mergeCell ref="M1:N1"/>
    <mergeCell ref="B3:N3"/>
    <mergeCell ref="B4:N4"/>
    <mergeCell ref="A6:A8"/>
    <mergeCell ref="B6:B8"/>
    <mergeCell ref="C6:E6"/>
    <mergeCell ref="F6:G6"/>
    <mergeCell ref="H6:J6"/>
    <mergeCell ref="K6:L6"/>
    <mergeCell ref="N7:N8"/>
  </mergeCells>
  <pageMargins left="0.51181102362204722" right="0.27559055118110237" top="0.62992125984251968" bottom="0.15748031496062992" header="0.47244094488188981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35</vt:i4>
      </vt:variant>
    </vt:vector>
  </HeadingPairs>
  <TitlesOfParts>
    <vt:vector size="51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 </vt:lpstr>
      <vt:lpstr>2022</vt:lpstr>
      <vt:lpstr>2023</vt:lpstr>
      <vt:lpstr>2024й</vt:lpstr>
      <vt:lpstr>01,08,2025 й </vt:lpstr>
      <vt:lpstr>'01,08,2025 й '!Область_печати</vt:lpstr>
      <vt:lpstr>'2010'!Область_печати</vt:lpstr>
      <vt:lpstr>'2011'!Область_печати</vt:lpstr>
      <vt:lpstr>'2012'!Область_печати</vt:lpstr>
      <vt:lpstr>'2013'!Область_печати</vt:lpstr>
      <vt:lpstr>'2014'!Область_печати</vt:lpstr>
      <vt:lpstr>'2015'!Область_печати</vt:lpstr>
      <vt:lpstr>'2016'!Область_печати</vt:lpstr>
      <vt:lpstr>'2017'!Область_печати</vt:lpstr>
      <vt:lpstr>'2018'!Область_печати</vt:lpstr>
      <vt:lpstr>'2019'!Область_печати</vt:lpstr>
      <vt:lpstr>'2020'!Область_печати</vt:lpstr>
      <vt:lpstr>'2021 '!Область_печати</vt:lpstr>
      <vt:lpstr>'2022'!Область_печати</vt:lpstr>
      <vt:lpstr>'2023'!Область_печати</vt:lpstr>
      <vt:lpstr>'2024й'!ПРОПИСЬ01</vt:lpstr>
      <vt:lpstr>'2024й'!ПРОПИСЬ02</vt:lpstr>
      <vt:lpstr>'2024й'!ПРОПИСЬ03</vt:lpstr>
      <vt:lpstr>'2024й'!ПРОПИСЬ04</vt:lpstr>
      <vt:lpstr>'2024й'!ПРОПИСЬ05</vt:lpstr>
      <vt:lpstr>'2024й'!ПРОПИСЬ06</vt:lpstr>
      <vt:lpstr>'2024й'!ПРОПИСЬ07</vt:lpstr>
      <vt:lpstr>'2024й'!ПРОПИСЬ08</vt:lpstr>
      <vt:lpstr>'2024й'!ПРОПИСЬ09</vt:lpstr>
      <vt:lpstr>'2024й'!ПРОПИСЬ10</vt:lpstr>
      <vt:lpstr>'2024й'!ПРОПИСЬ11</vt:lpstr>
      <vt:lpstr>'2024й'!ПРОПИСЬ12</vt:lpstr>
      <vt:lpstr>'2024й'!ПРОПИСЬ13</vt:lpstr>
      <vt:lpstr>'2024й'!ПРОПИСЬ14</vt:lpstr>
      <vt:lpstr>'2024й'!ПРОПИСЬ15</vt:lpstr>
      <vt:lpstr>'2024й'!ПРОПИСЬ16</vt:lpstr>
      <vt:lpstr>'2024й'!ПРОПИСЬ17</vt:lpstr>
      <vt:lpstr>'2024й'!ПРОПИСЬ18</vt:lpstr>
      <vt:lpstr>'2024й'!ПРОПИСЬ19</vt:lpstr>
      <vt:lpstr>'2024й'!ПРОПИСЬ20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2025-08-25T11:04:19Z</cp:lastPrinted>
  <dcterms:created xsi:type="dcterms:W3CDTF">2014-03-02T21:09:53Z</dcterms:created>
  <dcterms:modified xsi:type="dcterms:W3CDTF">2025-08-25T11:34:04Z</dcterms:modified>
</cp:coreProperties>
</file>